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F:\TRANSPARENCIA\CIMTRA\BLOQUE DE GASTOS\viaticos corregidos\"/>
    </mc:Choice>
  </mc:AlternateContent>
  <xr:revisionPtr revIDLastSave="0" documentId="13_ncr:1_{EAC57EB5-CC9D-48B1-BD90-5664BF85E2E9}" xr6:coauthVersionLast="45" xr6:coauthVersionMax="45" xr10:uidLastSave="{00000000-0000-0000-0000-000000000000}"/>
  <bookViews>
    <workbookView xWindow="-120" yWindow="-120" windowWidth="20730" windowHeight="11160" xr2:uid="{00000000-000D-0000-FFFF-FFFF00000000}"/>
  </bookViews>
  <sheets>
    <sheet name="Hoja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4" i="1" l="1"/>
  <c r="J116" i="1"/>
  <c r="J114" i="1"/>
  <c r="J113" i="1"/>
  <c r="J101" i="1"/>
  <c r="J97" i="1"/>
  <c r="J92" i="1"/>
  <c r="J86" i="1" l="1"/>
  <c r="J102" i="1" l="1"/>
  <c r="J100" i="1"/>
  <c r="J98" i="1"/>
  <c r="J85" i="1"/>
  <c r="J115" i="1"/>
  <c r="J84" i="1"/>
  <c r="J112" i="1"/>
  <c r="J110" i="1"/>
  <c r="J107" i="1"/>
  <c r="J99" i="1" l="1"/>
  <c r="J96" i="1"/>
  <c r="J94" i="1"/>
  <c r="J91" i="1"/>
  <c r="J90" i="1" s="1"/>
  <c r="J82" i="1" l="1"/>
  <c r="J83" i="1"/>
  <c r="J87" i="1"/>
  <c r="J80" i="1"/>
  <c r="J79" i="1" s="1"/>
  <c r="J106" i="1" l="1"/>
  <c r="J74" i="1" l="1"/>
  <c r="J70" i="1"/>
  <c r="J68" i="1"/>
  <c r="J60" i="1"/>
  <c r="J52" i="1"/>
  <c r="J40" i="1" l="1"/>
  <c r="J5" i="1"/>
  <c r="J30" i="1"/>
  <c r="J23" i="1"/>
</calcChain>
</file>

<file path=xl/sharedStrings.xml><?xml version="1.0" encoding="utf-8"?>
<sst xmlns="http://schemas.openxmlformats.org/spreadsheetml/2006/main" count="680" uniqueCount="226">
  <si>
    <t>Vehículo Solicitado</t>
  </si>
  <si>
    <t>Fecha de Solicitud</t>
  </si>
  <si>
    <t>Fecha de Salida</t>
  </si>
  <si>
    <t>Destino</t>
  </si>
  <si>
    <t>Asunto</t>
  </si>
  <si>
    <t>Pasajeros</t>
  </si>
  <si>
    <t>Hora de Salida</t>
  </si>
  <si>
    <t>Solicita</t>
  </si>
  <si>
    <t>Area</t>
  </si>
  <si>
    <t>Viaticos</t>
  </si>
  <si>
    <t>Entrega estadistica</t>
  </si>
  <si>
    <t>07:00am</t>
  </si>
  <si>
    <t>Selene Hernandez</t>
  </si>
  <si>
    <t>Registro civil.</t>
  </si>
  <si>
    <t>09:00am</t>
  </si>
  <si>
    <t>Rosangela Lopez</t>
  </si>
  <si>
    <t>Prom. Ecom.</t>
  </si>
  <si>
    <t>Humberto Flores</t>
  </si>
  <si>
    <t>URBAN</t>
  </si>
  <si>
    <t>8:00am</t>
  </si>
  <si>
    <t>Laura Oros</t>
  </si>
  <si>
    <t>CD. Guzman</t>
  </si>
  <si>
    <t>Programas Sociales</t>
  </si>
  <si>
    <t>Karla Arrezola</t>
  </si>
  <si>
    <t>Sayula</t>
  </si>
  <si>
    <t>Entrega de Documentos</t>
  </si>
  <si>
    <t>RANGER</t>
  </si>
  <si>
    <t>9:30am</t>
  </si>
  <si>
    <t>10:00am</t>
  </si>
  <si>
    <t>08:00am</t>
  </si>
  <si>
    <t>08:30am</t>
  </si>
  <si>
    <t>Villa Corona</t>
  </si>
  <si>
    <t>Catastro</t>
  </si>
  <si>
    <t>Ma. Guadalupe C.H.</t>
  </si>
  <si>
    <t>Secretaria General.</t>
  </si>
  <si>
    <t>Capacitacion</t>
  </si>
  <si>
    <t>Zacoalco</t>
  </si>
  <si>
    <t>Cultura</t>
  </si>
  <si>
    <t>Daniel Cordova</t>
  </si>
  <si>
    <t>Cultura y Turismo</t>
  </si>
  <si>
    <t>7:30am</t>
  </si>
  <si>
    <t>Reunion Regional</t>
  </si>
  <si>
    <t>Tapalpa</t>
  </si>
  <si>
    <t>Juez Municipal</t>
  </si>
  <si>
    <t>07:30am</t>
  </si>
  <si>
    <t>Contraloría</t>
  </si>
  <si>
    <t>L200</t>
  </si>
  <si>
    <t>S.N.E</t>
  </si>
  <si>
    <t>Copa Jalisco</t>
  </si>
  <si>
    <t>11:00am</t>
  </si>
  <si>
    <t>Zapotiltic</t>
  </si>
  <si>
    <t>Chapala</t>
  </si>
  <si>
    <t>S. N. E.</t>
  </si>
  <si>
    <t>M. Yolanda V.R</t>
  </si>
  <si>
    <t>Tecalitlan</t>
  </si>
  <si>
    <t>Representacion simbolica</t>
  </si>
  <si>
    <t>Reunion ciudades H.</t>
  </si>
  <si>
    <t>01:00pm</t>
  </si>
  <si>
    <t>P. Ciudadana</t>
  </si>
  <si>
    <t>Bertha Cortes O.</t>
  </si>
  <si>
    <t>Sistema de Control de Solicitud Vehicular y  Viaticos</t>
  </si>
  <si>
    <t>MUNICIPIO DE AMACUECA, JALISCO</t>
  </si>
  <si>
    <t>Guadalajara</t>
  </si>
  <si>
    <t>OCTUBRE</t>
  </si>
  <si>
    <t>NOVIEMBRE</t>
  </si>
  <si>
    <t>DICIEMBRE</t>
  </si>
  <si>
    <t>ENERO</t>
  </si>
  <si>
    <t>AÑO 2019</t>
  </si>
  <si>
    <t>FEBRERO</t>
  </si>
  <si>
    <t>MARZO</t>
  </si>
  <si>
    <t>ABRIL</t>
  </si>
  <si>
    <t>MAYO</t>
  </si>
  <si>
    <t>JUNIO</t>
  </si>
  <si>
    <t>JULIO</t>
  </si>
  <si>
    <t>AGOSTO</t>
  </si>
  <si>
    <t>SEPTIEMBRE</t>
  </si>
  <si>
    <t>Pagina Web</t>
  </si>
  <si>
    <t>8:30am</t>
  </si>
  <si>
    <t xml:space="preserve">Transparencia </t>
  </si>
  <si>
    <t xml:space="preserve">Entrega Documentos </t>
  </si>
  <si>
    <t xml:space="preserve">8:30am </t>
  </si>
  <si>
    <t>Desarrollo Rural</t>
  </si>
  <si>
    <t>Campamento ECOS</t>
  </si>
  <si>
    <t>Consejo Forestal</t>
  </si>
  <si>
    <t>Reunion Distrital SADER</t>
  </si>
  <si>
    <t>15va.Zona Militar</t>
  </si>
  <si>
    <t>Ma.Guadalupe Cristobal</t>
  </si>
  <si>
    <t>Secretaria General</t>
  </si>
  <si>
    <t>Capacitacion IMM</t>
  </si>
  <si>
    <t>Ma.Yolanda Vargas Rojas</t>
  </si>
  <si>
    <t>Coordinadora</t>
  </si>
  <si>
    <t>Cd. Guzmán</t>
  </si>
  <si>
    <t>13:00pm</t>
  </si>
  <si>
    <t>Rosangela L.E.</t>
  </si>
  <si>
    <t>Promocion Económica</t>
  </si>
  <si>
    <t>Capacitación SID</t>
  </si>
  <si>
    <t>7:00am</t>
  </si>
  <si>
    <t>Registro Civil</t>
  </si>
  <si>
    <t>PATRULLA 02</t>
  </si>
  <si>
    <t>Capacitación Prevencion Social</t>
  </si>
  <si>
    <t>Citlali Betancourt</t>
  </si>
  <si>
    <t>Juzgado Municipal</t>
  </si>
  <si>
    <t>Capacitación Pad y Lic.</t>
  </si>
  <si>
    <t>7:45am</t>
  </si>
  <si>
    <t>Luis Octavio Fajardo</t>
  </si>
  <si>
    <t>Tesoreria</t>
  </si>
  <si>
    <t>Entregar Documentos PET</t>
  </si>
  <si>
    <t>INEGI y Cultura</t>
  </si>
  <si>
    <t>AMARILLA</t>
  </si>
  <si>
    <t>Teocuitatlán</t>
  </si>
  <si>
    <t>Desfile Inaugural</t>
  </si>
  <si>
    <t>3:30pm</t>
  </si>
  <si>
    <t>Capacitación SADER</t>
  </si>
  <si>
    <t xml:space="preserve">Consejo Forestal </t>
  </si>
  <si>
    <t>Ecología</t>
  </si>
  <si>
    <t>Entrega Estadistica</t>
  </si>
  <si>
    <t>Zapotlán</t>
  </si>
  <si>
    <t>Reunion P.C.E</t>
  </si>
  <si>
    <t>Salvador C.V</t>
  </si>
  <si>
    <t>Protección Civil y Bomberos</t>
  </si>
  <si>
    <t>Reunión Contralores</t>
  </si>
  <si>
    <t>Veronica Franco C.</t>
  </si>
  <si>
    <t>San Martín Hidalgo</t>
  </si>
  <si>
    <t>Reunión Regional</t>
  </si>
  <si>
    <t>Nadya Garcia</t>
  </si>
  <si>
    <t>Programas Sociales.</t>
  </si>
  <si>
    <t>Varios</t>
  </si>
  <si>
    <t>AÑO 2020</t>
  </si>
  <si>
    <t>Cartillas militar</t>
  </si>
  <si>
    <t>Entregar Documentos</t>
  </si>
  <si>
    <t>Capacitación</t>
  </si>
  <si>
    <t>Reunión ECOS</t>
  </si>
  <si>
    <t>Llevar a grupo de adultos mayores a cita de huella</t>
  </si>
  <si>
    <t>5:00am</t>
  </si>
  <si>
    <t>Cd. Guzman</t>
  </si>
  <si>
    <t>Llevar documentos de predios</t>
  </si>
  <si>
    <t>9:00am</t>
  </si>
  <si>
    <t>Reunión Fojal</t>
  </si>
  <si>
    <t>Entregar documentos</t>
  </si>
  <si>
    <t>Cita Uniendo Familias VISA</t>
  </si>
  <si>
    <t>El Salto</t>
  </si>
  <si>
    <t>Red de Mujeres</t>
  </si>
  <si>
    <t>Ma. Yolanda Vargas Rojas</t>
  </si>
  <si>
    <t>IMAM</t>
  </si>
  <si>
    <t>Cofradia</t>
  </si>
  <si>
    <t xml:space="preserve">Medicion </t>
  </si>
  <si>
    <t>Bertha Cortes Ortega</t>
  </si>
  <si>
    <t>L 200</t>
  </si>
  <si>
    <t>Comprobacion FJAL</t>
  </si>
  <si>
    <t xml:space="preserve">Batallon de infanteria </t>
  </si>
  <si>
    <t>Ma. Guadalupe Cristobal</t>
  </si>
  <si>
    <t>Mesa de Trabajo</t>
  </si>
  <si>
    <t>Envio de documentos</t>
  </si>
  <si>
    <t>Congreso del estado</t>
  </si>
  <si>
    <t>Joel Gpe. Gutierrez</t>
  </si>
  <si>
    <t>Dir. Juventud</t>
  </si>
  <si>
    <t>Particular</t>
  </si>
  <si>
    <t>Capacitacion Sipaima</t>
  </si>
  <si>
    <t xml:space="preserve">Cd. Guzman </t>
  </si>
  <si>
    <t>L-200</t>
  </si>
  <si>
    <t>URVAN</t>
  </si>
  <si>
    <t>Recoger formatos</t>
  </si>
  <si>
    <t>6:00 a.m.</t>
  </si>
  <si>
    <t>Entregar papeles</t>
  </si>
  <si>
    <t>9:00 a.m.</t>
  </si>
  <si>
    <t>7:00 a.m.</t>
  </si>
  <si>
    <t>Capacitacion Recrea</t>
  </si>
  <si>
    <t>Recoger equipos de computo</t>
  </si>
  <si>
    <t>8:30 a.m.</t>
  </si>
  <si>
    <t>Cd.Guzmán</t>
  </si>
  <si>
    <t>Apoyos de Secretaria de Cultura</t>
  </si>
  <si>
    <t>10:00 a.m.</t>
  </si>
  <si>
    <t>Entrega de documentos</t>
  </si>
  <si>
    <t>Presentar expedientes</t>
  </si>
  <si>
    <t>DODGE BLANCA 4X4</t>
  </si>
  <si>
    <t>Juanacatlán</t>
  </si>
  <si>
    <t>Ir al vaso regulador</t>
  </si>
  <si>
    <t>3:00 p.m.</t>
  </si>
  <si>
    <t>6:30 a.m.</t>
  </si>
  <si>
    <t>Entrega Tabla de Valores</t>
  </si>
  <si>
    <t>Secretaria de Cultura</t>
  </si>
  <si>
    <t>Entrega y Comprobación</t>
  </si>
  <si>
    <t>12/08/22020</t>
  </si>
  <si>
    <t>8:00 a.m.</t>
  </si>
  <si>
    <t>Fernando Pacheco</t>
  </si>
  <si>
    <t>Oficialia Mayor</t>
  </si>
  <si>
    <t>Entrega de Titulos</t>
  </si>
  <si>
    <t>10:30 p.m.</t>
  </si>
  <si>
    <t>SADER</t>
  </si>
  <si>
    <t>12:00 p.m.</t>
  </si>
  <si>
    <t>Obras Públicas</t>
  </si>
  <si>
    <t>1 + Chofer</t>
  </si>
  <si>
    <t>Entrega de Cuenta Publica</t>
  </si>
  <si>
    <t>Graciela Chavez</t>
  </si>
  <si>
    <t>Hacienda Municipal</t>
  </si>
  <si>
    <t>Entrega de comprobacion de comedor</t>
  </si>
  <si>
    <t>2 + Chofer</t>
  </si>
  <si>
    <t>3 + Chofer</t>
  </si>
  <si>
    <t>Enterga de Cuenta Publica</t>
  </si>
  <si>
    <t>11 + Chofer</t>
  </si>
  <si>
    <t>Entrega de corte semestral</t>
  </si>
  <si>
    <t>Capacitacion Nextcode</t>
  </si>
  <si>
    <t>Capacitacion fococci</t>
  </si>
  <si>
    <t>Auditoria Superior del Estado</t>
  </si>
  <si>
    <t>Bertha Ortega</t>
  </si>
  <si>
    <t>Entrega de documentos varios</t>
  </si>
  <si>
    <t>Transparencia,Promocion Eco.</t>
  </si>
  <si>
    <t>Agua potable, Cultura</t>
  </si>
  <si>
    <t>Sindicatura, Oficialia y Hacienda</t>
  </si>
  <si>
    <t>Agua potable, deportes</t>
  </si>
  <si>
    <t>Promocion economica y oficialia</t>
  </si>
  <si>
    <t>Registro civil, transparencia</t>
  </si>
  <si>
    <t>Desarrollo rural, hacienda y obras</t>
  </si>
  <si>
    <t>Transparencia y Seg. Publica</t>
  </si>
  <si>
    <t>15/092020</t>
  </si>
  <si>
    <t>Desarrollo rural, catasto y hacienda</t>
  </si>
  <si>
    <t>Hacienda Mpal, Obras y Catastrro</t>
  </si>
  <si>
    <t>Sria General y Sindicatura</t>
  </si>
  <si>
    <t>Seguridad Publica</t>
  </si>
  <si>
    <t>2+chofer</t>
  </si>
  <si>
    <t>1+chofer</t>
  </si>
  <si>
    <t>3+chofer</t>
  </si>
  <si>
    <t>14+chofer</t>
  </si>
  <si>
    <t>15+chofer</t>
  </si>
  <si>
    <t>13+chofer</t>
  </si>
  <si>
    <t>9+chofer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</si>
</sst>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theme="1"/>
      <name val="Calibri"/>
      <family val="2"/>
      <scheme val="minor"/>
    </font>
    <font>
      <b/>
      <sz val="11"/>
      <color theme="1"/>
      <name val="Arial"/>
      <family val="2"/>
    </font>
    <font>
      <sz val="10"/>
      <color theme="1"/>
      <name val="Arial"/>
      <family val="2"/>
    </font>
    <font>
      <b/>
      <sz val="12"/>
      <color theme="1"/>
      <name val="Arial"/>
      <family val="2"/>
    </font>
    <font>
      <b/>
      <sz val="14"/>
      <color theme="1"/>
      <name val="Arial"/>
      <family val="2"/>
    </font>
    <font>
      <sz val="11"/>
      <color theme="1"/>
      <name val="Calibri"/>
      <family val="2"/>
      <scheme val="minor"/>
    </font>
    <font>
      <b/>
      <sz val="10"/>
      <name val="Arial"/>
      <family val="2"/>
    </font>
    <font>
      <b/>
      <sz val="10"/>
      <color theme="1"/>
      <name val="Arial"/>
      <family val="2"/>
    </font>
  </fonts>
  <fills count="5">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8"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5" fillId="0" borderId="0" applyFont="0" applyFill="0" applyBorder="0" applyAlignment="0" applyProtection="0"/>
  </cellStyleXfs>
  <cellXfs count="39">
    <xf numFmtId="0" fontId="0" fillId="0" borderId="0" xfId="0"/>
    <xf numFmtId="0" fontId="0" fillId="0" borderId="0" xfId="0" applyAlignment="1">
      <alignment horizontal="center"/>
    </xf>
    <xf numFmtId="0" fontId="2" fillId="0" borderId="1" xfId="0" applyFont="1" applyBorder="1" applyAlignment="1">
      <alignment horizontal="center"/>
    </xf>
    <xf numFmtId="14" fontId="2" fillId="0" borderId="1" xfId="0" applyNumberFormat="1" applyFont="1" applyBorder="1" applyAlignment="1">
      <alignment horizontal="center"/>
    </xf>
    <xf numFmtId="0" fontId="2" fillId="0" borderId="1" xfId="0" applyFont="1" applyBorder="1"/>
    <xf numFmtId="20" fontId="2" fillId="0" borderId="1" xfId="0" applyNumberFormat="1" applyFont="1" applyBorder="1" applyAlignment="1">
      <alignment horizontal="center"/>
    </xf>
    <xf numFmtId="14" fontId="2" fillId="0" borderId="1" xfId="0" applyNumberFormat="1" applyFont="1" applyBorder="1"/>
    <xf numFmtId="0" fontId="1" fillId="3" borderId="1" xfId="0" applyFont="1" applyFill="1" applyBorder="1" applyAlignment="1">
      <alignment horizontal="center"/>
    </xf>
    <xf numFmtId="0" fontId="2" fillId="0" borderId="1" xfId="0" applyFont="1" applyFill="1" applyBorder="1"/>
    <xf numFmtId="14" fontId="2" fillId="0" borderId="1" xfId="0" applyNumberFormat="1" applyFont="1" applyFill="1" applyBorder="1" applyAlignment="1">
      <alignment horizontal="left"/>
    </xf>
    <xf numFmtId="14" fontId="2" fillId="0" borderId="1" xfId="0" applyNumberFormat="1" applyFont="1" applyFill="1" applyBorder="1"/>
    <xf numFmtId="18" fontId="2" fillId="0" borderId="1" xfId="0" applyNumberFormat="1" applyFont="1" applyBorder="1" applyAlignment="1">
      <alignment horizontal="center"/>
    </xf>
    <xf numFmtId="0" fontId="2" fillId="0" borderId="1" xfId="0" applyFont="1" applyFill="1" applyBorder="1" applyAlignment="1">
      <alignment horizontal="left"/>
    </xf>
    <xf numFmtId="0" fontId="2" fillId="0" borderId="1" xfId="0" applyFont="1" applyFill="1" applyBorder="1" applyAlignment="1">
      <alignment horizontal="center"/>
    </xf>
    <xf numFmtId="0" fontId="2" fillId="0" borderId="0" xfId="0" applyFont="1"/>
    <xf numFmtId="0" fontId="2" fillId="0" borderId="1" xfId="0" applyFont="1" applyBorder="1" applyAlignment="1">
      <alignment horizontal="left"/>
    </xf>
    <xf numFmtId="44" fontId="1" fillId="3" borderId="1" xfId="1" applyFont="1" applyFill="1" applyBorder="1" applyAlignment="1">
      <alignment horizontal="center"/>
    </xf>
    <xf numFmtId="44" fontId="2" fillId="0" borderId="1" xfId="1" applyFont="1" applyBorder="1"/>
    <xf numFmtId="44" fontId="1" fillId="4" borderId="1" xfId="1" applyFont="1" applyFill="1" applyBorder="1" applyAlignment="1">
      <alignment vertical="top"/>
    </xf>
    <xf numFmtId="44" fontId="1" fillId="4" borderId="1" xfId="1" applyFont="1" applyFill="1" applyBorder="1"/>
    <xf numFmtId="44" fontId="1" fillId="4" borderId="1" xfId="1" applyFont="1" applyFill="1" applyBorder="1" applyAlignment="1">
      <alignment horizontal="left"/>
    </xf>
    <xf numFmtId="44" fontId="7" fillId="4" borderId="1" xfId="1" applyFont="1" applyFill="1" applyBorder="1" applyAlignment="1">
      <alignment horizontal="left"/>
    </xf>
    <xf numFmtId="44" fontId="2" fillId="0" borderId="1" xfId="1" applyFont="1" applyFill="1" applyBorder="1"/>
    <xf numFmtId="44" fontId="0" fillId="0" borderId="0" xfId="1" applyFont="1"/>
    <xf numFmtId="44" fontId="7" fillId="4" borderId="1" xfId="1" applyFont="1" applyFill="1" applyBorder="1"/>
    <xf numFmtId="44" fontId="1" fillId="4" borderId="1" xfId="1" applyFont="1" applyFill="1" applyBorder="1" applyAlignment="1"/>
    <xf numFmtId="44" fontId="1" fillId="4" borderId="1" xfId="1" applyFont="1" applyFill="1" applyBorder="1" applyAlignment="1">
      <alignment vertical="center"/>
    </xf>
    <xf numFmtId="0" fontId="7" fillId="4" borderId="1" xfId="0" applyFont="1" applyFill="1" applyBorder="1" applyAlignment="1">
      <alignment horizontal="center"/>
    </xf>
    <xf numFmtId="14" fontId="7" fillId="4" borderId="1" xfId="0" applyNumberFormat="1" applyFont="1" applyFill="1" applyBorder="1" applyAlignment="1">
      <alignment horizontal="center"/>
    </xf>
    <xf numFmtId="0" fontId="7" fillId="4" borderId="1" xfId="0" applyFont="1" applyFill="1" applyBorder="1" applyAlignment="1">
      <alignment horizontal="center" vertical="top"/>
    </xf>
    <xf numFmtId="14" fontId="7" fillId="4" borderId="1" xfId="0" applyNumberFormat="1" applyFont="1" applyFill="1" applyBorder="1" applyAlignment="1">
      <alignment horizontal="center" vertical="center"/>
    </xf>
    <xf numFmtId="0" fontId="3" fillId="2" borderId="1" xfId="0" applyFont="1" applyFill="1" applyBorder="1" applyAlignment="1">
      <alignment horizontal="center"/>
    </xf>
    <xf numFmtId="0" fontId="4" fillId="0" borderId="1" xfId="0" applyFont="1" applyBorder="1" applyAlignment="1">
      <alignment horizontal="center"/>
    </xf>
    <xf numFmtId="0" fontId="1" fillId="3" borderId="1" xfId="0" applyFont="1" applyFill="1" applyBorder="1" applyAlignment="1">
      <alignment horizontal="center"/>
    </xf>
    <xf numFmtId="14" fontId="6" fillId="4" borderId="1" xfId="0" applyNumberFormat="1" applyFont="1" applyFill="1" applyBorder="1" applyAlignment="1">
      <alignment horizontal="center"/>
    </xf>
    <xf numFmtId="14" fontId="1" fillId="4" borderId="1" xfId="0" applyNumberFormat="1" applyFont="1" applyFill="1" applyBorder="1" applyAlignment="1">
      <alignment horizontal="center"/>
    </xf>
    <xf numFmtId="14" fontId="1" fillId="4" borderId="1" xfId="0" applyNumberFormat="1" applyFont="1" applyFill="1" applyBorder="1" applyAlignment="1">
      <alignment horizontal="center" vertical="top"/>
    </xf>
    <xf numFmtId="14" fontId="1" fillId="3" borderId="1" xfId="0" applyNumberFormat="1" applyFont="1" applyFill="1" applyBorder="1" applyAlignment="1">
      <alignment horizontal="center"/>
    </xf>
    <xf numFmtId="0" fontId="1" fillId="4" borderId="1" xfId="0" applyFont="1" applyFill="1" applyBorder="1" applyAlignment="1">
      <alignment horizont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40822</xdr:colOff>
      <xdr:row>119</xdr:row>
      <xdr:rowOff>13607</xdr:rowOff>
    </xdr:from>
    <xdr:to>
      <xdr:col>6</xdr:col>
      <xdr:colOff>843643</xdr:colOff>
      <xdr:row>125</xdr:row>
      <xdr:rowOff>136072</xdr:rowOff>
    </xdr:to>
    <xdr:sp macro="" textlink="">
      <xdr:nvSpPr>
        <xdr:cNvPr id="2" name="CuadroTexto 1">
          <a:extLst>
            <a:ext uri="{FF2B5EF4-FFF2-40B4-BE49-F238E27FC236}">
              <a16:creationId xmlns:a16="http://schemas.microsoft.com/office/drawing/2014/main" id="{DDE50E14-FCB9-486A-AAA4-BCDAD949030E}"/>
            </a:ext>
          </a:extLst>
        </xdr:cNvPr>
        <xdr:cNvSpPr txBox="1"/>
      </xdr:nvSpPr>
      <xdr:spPr>
        <a:xfrm>
          <a:off x="1415143" y="22029964"/>
          <a:ext cx="7347857" cy="12654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1" i="0" u="none" strike="noStrike">
              <a:solidFill>
                <a:schemeClr val="dk1"/>
              </a:solidFill>
              <a:effectLst/>
              <a:latin typeface="+mn-lt"/>
              <a:ea typeface="+mn-ea"/>
              <a:cs typeface="+mn-cs"/>
            </a:rPr>
            <a:t>NOTA</a:t>
          </a:r>
          <a:r>
            <a:rPr lang="es-MX" sz="1400" b="0" i="0" u="none" strike="noStrike">
              <a:solidFill>
                <a:schemeClr val="dk1"/>
              </a:solidFill>
              <a:effectLst/>
              <a:latin typeface="+mn-lt"/>
              <a:ea typeface="+mn-ea"/>
              <a:cs typeface="+mn-cs"/>
            </a:rPr>
            <a:t>: cabe mencionar  que esta es la relación de las salidas que se han tenido,  sin embargo no en todas se cobran viaticos ya que en muchas de estas ocasiones los municipios que son sede de estas reuniones son los encargados de dar alimentación a los participantes, o de igual manera las reuniones no són tan extensas y no es necesario el consumo de viáticos.</a:t>
          </a:r>
          <a:r>
            <a:rPr lang="es-MX" sz="1400"/>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1"/>
  <sheetViews>
    <sheetView tabSelected="1" topLeftCell="C1" zoomScale="70" zoomScaleNormal="70" workbookViewId="0">
      <selection activeCell="M18" sqref="M18"/>
    </sheetView>
  </sheetViews>
  <sheetFormatPr baseColWidth="10" defaultRowHeight="15" x14ac:dyDescent="0.25"/>
  <cols>
    <col min="1" max="1" width="20.5703125" style="1" customWidth="1"/>
    <col min="2" max="2" width="20.28515625" style="1" customWidth="1"/>
    <col min="3" max="3" width="20.140625" style="1" customWidth="1"/>
    <col min="4" max="4" width="16.5703125" customWidth="1"/>
    <col min="5" max="5" width="29.85546875" customWidth="1"/>
    <col min="6" max="6" width="11.42578125" style="1"/>
    <col min="7" max="7" width="15.5703125" style="1" customWidth="1"/>
    <col min="8" max="8" width="22.7109375" customWidth="1"/>
    <col min="9" max="9" width="24.140625" customWidth="1"/>
    <col min="10" max="10" width="15.5703125" style="23" customWidth="1"/>
    <col min="12" max="12" width="23.140625" customWidth="1"/>
  </cols>
  <sheetData>
    <row r="1" spans="1:10" ht="18" x14ac:dyDescent="0.25">
      <c r="A1" s="32" t="s">
        <v>61</v>
      </c>
      <c r="B1" s="32"/>
      <c r="C1" s="32"/>
      <c r="D1" s="32"/>
      <c r="E1" s="32"/>
      <c r="F1" s="32"/>
      <c r="G1" s="32"/>
      <c r="H1" s="32"/>
      <c r="I1" s="32"/>
      <c r="J1" s="32"/>
    </row>
    <row r="2" spans="1:10" ht="15.75" x14ac:dyDescent="0.25">
      <c r="A2" s="31" t="s">
        <v>60</v>
      </c>
      <c r="B2" s="31"/>
      <c r="C2" s="31"/>
      <c r="D2" s="31"/>
      <c r="E2" s="31"/>
      <c r="F2" s="31"/>
      <c r="G2" s="31"/>
      <c r="H2" s="31"/>
      <c r="I2" s="31"/>
      <c r="J2" s="31"/>
    </row>
    <row r="3" spans="1:10" x14ac:dyDescent="0.25">
      <c r="A3" s="7" t="s">
        <v>0</v>
      </c>
      <c r="B3" s="7" t="s">
        <v>1</v>
      </c>
      <c r="C3" s="7" t="s">
        <v>2</v>
      </c>
      <c r="D3" s="7" t="s">
        <v>3</v>
      </c>
      <c r="E3" s="7" t="s">
        <v>4</v>
      </c>
      <c r="F3" s="7" t="s">
        <v>5</v>
      </c>
      <c r="G3" s="7" t="s">
        <v>6</v>
      </c>
      <c r="H3" s="7" t="s">
        <v>7</v>
      </c>
      <c r="I3" s="7" t="s">
        <v>8</v>
      </c>
      <c r="J3" s="16" t="s">
        <v>9</v>
      </c>
    </row>
    <row r="4" spans="1:10" x14ac:dyDescent="0.25">
      <c r="A4" s="33" t="s">
        <v>67</v>
      </c>
      <c r="B4" s="33"/>
      <c r="C4" s="33"/>
      <c r="D4" s="33"/>
      <c r="E4" s="33"/>
      <c r="F4" s="33"/>
      <c r="G4" s="33"/>
      <c r="H4" s="33"/>
      <c r="I4" s="33"/>
      <c r="J4" s="33"/>
    </row>
    <row r="5" spans="1:10" x14ac:dyDescent="0.25">
      <c r="A5" s="38" t="s">
        <v>63</v>
      </c>
      <c r="B5" s="38"/>
      <c r="C5" s="38"/>
      <c r="D5" s="38"/>
      <c r="E5" s="38"/>
      <c r="F5" s="38"/>
      <c r="G5" s="38"/>
      <c r="H5" s="38"/>
      <c r="I5" s="38"/>
      <c r="J5" s="25">
        <f>SUM(J6:J22)</f>
        <v>11400</v>
      </c>
    </row>
    <row r="6" spans="1:10" x14ac:dyDescent="0.25">
      <c r="A6" s="2" t="s">
        <v>46</v>
      </c>
      <c r="B6" s="3">
        <v>43745</v>
      </c>
      <c r="C6" s="3">
        <v>43747</v>
      </c>
      <c r="D6" s="4" t="s">
        <v>62</v>
      </c>
      <c r="E6" s="6" t="s">
        <v>55</v>
      </c>
      <c r="F6" s="2" t="s">
        <v>219</v>
      </c>
      <c r="G6" s="5" t="s">
        <v>57</v>
      </c>
      <c r="H6" s="4" t="s">
        <v>53</v>
      </c>
      <c r="I6" s="4" t="s">
        <v>58</v>
      </c>
      <c r="J6" s="17">
        <v>750</v>
      </c>
    </row>
    <row r="7" spans="1:10" x14ac:dyDescent="0.25">
      <c r="A7" s="2" t="s">
        <v>46</v>
      </c>
      <c r="B7" s="3">
        <v>43745</v>
      </c>
      <c r="C7" s="3">
        <v>43748</v>
      </c>
      <c r="D7" s="4" t="s">
        <v>62</v>
      </c>
      <c r="E7" s="6" t="s">
        <v>25</v>
      </c>
      <c r="F7" s="2" t="s">
        <v>220</v>
      </c>
      <c r="G7" s="5" t="s">
        <v>44</v>
      </c>
      <c r="H7" s="4" t="s">
        <v>12</v>
      </c>
      <c r="I7" s="4" t="s">
        <v>13</v>
      </c>
      <c r="J7" s="17">
        <v>600</v>
      </c>
    </row>
    <row r="8" spans="1:10" x14ac:dyDescent="0.25">
      <c r="A8" s="2" t="s">
        <v>26</v>
      </c>
      <c r="B8" s="3">
        <v>43745</v>
      </c>
      <c r="C8" s="3">
        <v>43749</v>
      </c>
      <c r="D8" s="4" t="s">
        <v>62</v>
      </c>
      <c r="E8" s="6" t="s">
        <v>35</v>
      </c>
      <c r="F8" s="2" t="s">
        <v>219</v>
      </c>
      <c r="G8" s="2" t="s">
        <v>30</v>
      </c>
      <c r="H8" s="4" t="s">
        <v>59</v>
      </c>
      <c r="I8" s="4" t="s">
        <v>32</v>
      </c>
      <c r="J8" s="17">
        <v>750</v>
      </c>
    </row>
    <row r="9" spans="1:10" x14ac:dyDescent="0.25">
      <c r="A9" s="2" t="s">
        <v>18</v>
      </c>
      <c r="B9" s="3">
        <v>43745</v>
      </c>
      <c r="C9" s="3">
        <v>43746</v>
      </c>
      <c r="D9" s="4" t="s">
        <v>62</v>
      </c>
      <c r="E9" s="6" t="s">
        <v>25</v>
      </c>
      <c r="F9" s="2" t="s">
        <v>220</v>
      </c>
      <c r="G9" s="2" t="s">
        <v>29</v>
      </c>
      <c r="H9" s="4" t="s">
        <v>124</v>
      </c>
      <c r="I9" s="4" t="s">
        <v>22</v>
      </c>
      <c r="J9" s="17">
        <v>600</v>
      </c>
    </row>
    <row r="10" spans="1:10" x14ac:dyDescent="0.25">
      <c r="A10" s="2" t="s">
        <v>26</v>
      </c>
      <c r="B10" s="3">
        <v>43746</v>
      </c>
      <c r="C10" s="3">
        <v>43748</v>
      </c>
      <c r="D10" s="4" t="s">
        <v>21</v>
      </c>
      <c r="E10" s="6" t="s">
        <v>52</v>
      </c>
      <c r="F10" s="2" t="s">
        <v>221</v>
      </c>
      <c r="G10" s="2" t="s">
        <v>14</v>
      </c>
      <c r="H10" s="4" t="s">
        <v>15</v>
      </c>
      <c r="I10" s="4" t="s">
        <v>16</v>
      </c>
      <c r="J10" s="17">
        <v>750</v>
      </c>
    </row>
    <row r="11" spans="1:10" x14ac:dyDescent="0.25">
      <c r="A11" s="2" t="s">
        <v>18</v>
      </c>
      <c r="B11" s="3">
        <v>43746</v>
      </c>
      <c r="C11" s="3">
        <v>43747</v>
      </c>
      <c r="D11" s="4" t="s">
        <v>62</v>
      </c>
      <c r="E11" s="6" t="s">
        <v>56</v>
      </c>
      <c r="F11" s="2" t="s">
        <v>220</v>
      </c>
      <c r="G11" s="2" t="s">
        <v>29</v>
      </c>
      <c r="H11" s="4" t="s">
        <v>33</v>
      </c>
      <c r="I11" s="4" t="s">
        <v>34</v>
      </c>
      <c r="J11" s="17">
        <v>600</v>
      </c>
    </row>
    <row r="12" spans="1:10" x14ac:dyDescent="0.25">
      <c r="A12" s="2" t="s">
        <v>26</v>
      </c>
      <c r="B12" s="3">
        <v>43747</v>
      </c>
      <c r="C12" s="3">
        <v>43750</v>
      </c>
      <c r="D12" s="4" t="s">
        <v>54</v>
      </c>
      <c r="E12" s="6" t="s">
        <v>25</v>
      </c>
      <c r="F12" s="2" t="s">
        <v>219</v>
      </c>
      <c r="G12" s="2" t="s">
        <v>11</v>
      </c>
      <c r="H12" s="4" t="s">
        <v>38</v>
      </c>
      <c r="I12" s="4" t="s">
        <v>37</v>
      </c>
      <c r="J12" s="17">
        <v>850</v>
      </c>
    </row>
    <row r="13" spans="1:10" x14ac:dyDescent="0.25">
      <c r="A13" s="2" t="s">
        <v>26</v>
      </c>
      <c r="B13" s="3">
        <v>43756</v>
      </c>
      <c r="C13" s="3">
        <v>43759</v>
      </c>
      <c r="D13" s="8" t="s">
        <v>62</v>
      </c>
      <c r="E13" s="9" t="s">
        <v>76</v>
      </c>
      <c r="F13" s="2" t="s">
        <v>220</v>
      </c>
      <c r="G13" s="2" t="s">
        <v>77</v>
      </c>
      <c r="H13" s="8" t="s">
        <v>23</v>
      </c>
      <c r="I13" s="8" t="s">
        <v>78</v>
      </c>
      <c r="J13" s="17">
        <v>600</v>
      </c>
    </row>
    <row r="14" spans="1:10" x14ac:dyDescent="0.25">
      <c r="A14" s="2" t="s">
        <v>26</v>
      </c>
      <c r="B14" s="3">
        <v>43756</v>
      </c>
      <c r="C14" s="3">
        <v>43760</v>
      </c>
      <c r="D14" s="8" t="s">
        <v>62</v>
      </c>
      <c r="E14" s="9" t="s">
        <v>79</v>
      </c>
      <c r="F14" s="2" t="s">
        <v>220</v>
      </c>
      <c r="G14" s="2" t="s">
        <v>80</v>
      </c>
      <c r="H14" s="8" t="s">
        <v>20</v>
      </c>
      <c r="I14" s="8" t="s">
        <v>81</v>
      </c>
      <c r="J14" s="17">
        <v>600</v>
      </c>
    </row>
    <row r="15" spans="1:10" x14ac:dyDescent="0.25">
      <c r="A15" s="2" t="s">
        <v>26</v>
      </c>
      <c r="B15" s="3">
        <v>43760</v>
      </c>
      <c r="C15" s="3">
        <v>43761</v>
      </c>
      <c r="D15" s="8" t="s">
        <v>62</v>
      </c>
      <c r="E15" s="10" t="s">
        <v>79</v>
      </c>
      <c r="F15" s="2" t="s">
        <v>220</v>
      </c>
      <c r="G15" s="2" t="s">
        <v>80</v>
      </c>
      <c r="H15" s="8" t="s">
        <v>23</v>
      </c>
      <c r="I15" s="8" t="s">
        <v>78</v>
      </c>
      <c r="J15" s="17">
        <v>600</v>
      </c>
    </row>
    <row r="16" spans="1:10" x14ac:dyDescent="0.25">
      <c r="A16" s="2" t="s">
        <v>26</v>
      </c>
      <c r="B16" s="3">
        <v>43760</v>
      </c>
      <c r="C16" s="3">
        <v>43762</v>
      </c>
      <c r="D16" s="8" t="s">
        <v>62</v>
      </c>
      <c r="E16" s="10" t="s">
        <v>82</v>
      </c>
      <c r="F16" s="2" t="s">
        <v>219</v>
      </c>
      <c r="G16" s="2" t="s">
        <v>19</v>
      </c>
      <c r="H16" s="8" t="s">
        <v>38</v>
      </c>
      <c r="I16" s="8" t="s">
        <v>39</v>
      </c>
      <c r="J16" s="17">
        <v>750</v>
      </c>
    </row>
    <row r="17" spans="1:10" x14ac:dyDescent="0.25">
      <c r="A17" s="2" t="s">
        <v>18</v>
      </c>
      <c r="B17" s="3">
        <v>43760</v>
      </c>
      <c r="C17" s="3">
        <v>43762</v>
      </c>
      <c r="D17" s="8" t="s">
        <v>42</v>
      </c>
      <c r="E17" s="10" t="s">
        <v>83</v>
      </c>
      <c r="F17" s="2" t="s">
        <v>221</v>
      </c>
      <c r="G17" s="2" t="s">
        <v>28</v>
      </c>
      <c r="H17" s="8" t="s">
        <v>20</v>
      </c>
      <c r="I17" s="8" t="s">
        <v>81</v>
      </c>
      <c r="J17" s="17">
        <v>750</v>
      </c>
    </row>
    <row r="18" spans="1:10" x14ac:dyDescent="0.25">
      <c r="A18" s="2" t="s">
        <v>26</v>
      </c>
      <c r="B18" s="3">
        <v>43760</v>
      </c>
      <c r="C18" s="3">
        <v>43763</v>
      </c>
      <c r="D18" s="8" t="s">
        <v>50</v>
      </c>
      <c r="E18" s="10" t="s">
        <v>84</v>
      </c>
      <c r="F18" s="2" t="s">
        <v>220</v>
      </c>
      <c r="G18" s="2" t="s">
        <v>27</v>
      </c>
      <c r="H18" s="8" t="s">
        <v>20</v>
      </c>
      <c r="I18" s="8" t="s">
        <v>81</v>
      </c>
      <c r="J18" s="17">
        <v>750</v>
      </c>
    </row>
    <row r="19" spans="1:10" x14ac:dyDescent="0.25">
      <c r="A19" s="2" t="s">
        <v>46</v>
      </c>
      <c r="B19" s="3">
        <v>43762</v>
      </c>
      <c r="C19" s="3">
        <v>43766</v>
      </c>
      <c r="D19" s="8" t="s">
        <v>62</v>
      </c>
      <c r="E19" s="10" t="s">
        <v>85</v>
      </c>
      <c r="F19" s="2" t="s">
        <v>220</v>
      </c>
      <c r="G19" s="2" t="s">
        <v>77</v>
      </c>
      <c r="H19" s="8" t="s">
        <v>86</v>
      </c>
      <c r="I19" s="8" t="s">
        <v>87</v>
      </c>
      <c r="J19" s="17">
        <v>600</v>
      </c>
    </row>
    <row r="20" spans="1:10" x14ac:dyDescent="0.25">
      <c r="A20" s="2" t="s">
        <v>26</v>
      </c>
      <c r="B20" s="3">
        <v>43767</v>
      </c>
      <c r="C20" s="3">
        <v>43768</v>
      </c>
      <c r="D20" s="8" t="s">
        <v>51</v>
      </c>
      <c r="E20" s="10" t="s">
        <v>88</v>
      </c>
      <c r="F20" s="2" t="s">
        <v>220</v>
      </c>
      <c r="G20" s="2" t="s">
        <v>77</v>
      </c>
      <c r="H20" s="8" t="s">
        <v>89</v>
      </c>
      <c r="I20" s="8" t="s">
        <v>90</v>
      </c>
      <c r="J20" s="17">
        <v>800</v>
      </c>
    </row>
    <row r="21" spans="1:10" x14ac:dyDescent="0.25">
      <c r="A21" s="2" t="s">
        <v>26</v>
      </c>
      <c r="B21" s="3">
        <v>43769</v>
      </c>
      <c r="C21" s="3">
        <v>43770</v>
      </c>
      <c r="D21" s="8" t="s">
        <v>91</v>
      </c>
      <c r="E21" s="10" t="s">
        <v>47</v>
      </c>
      <c r="F21" s="2" t="s">
        <v>220</v>
      </c>
      <c r="G21" s="2" t="s">
        <v>92</v>
      </c>
      <c r="H21" s="8" t="s">
        <v>93</v>
      </c>
      <c r="I21" s="8" t="s">
        <v>94</v>
      </c>
      <c r="J21" s="17">
        <v>450</v>
      </c>
    </row>
    <row r="22" spans="1:10" x14ac:dyDescent="0.25">
      <c r="A22" s="2" t="s">
        <v>46</v>
      </c>
      <c r="B22" s="3">
        <v>43769</v>
      </c>
      <c r="C22" s="3">
        <v>43770</v>
      </c>
      <c r="D22" s="8" t="s">
        <v>62</v>
      </c>
      <c r="E22" s="10" t="s">
        <v>85</v>
      </c>
      <c r="F22" s="2" t="s">
        <v>220</v>
      </c>
      <c r="G22" s="2" t="s">
        <v>77</v>
      </c>
      <c r="H22" s="8" t="s">
        <v>86</v>
      </c>
      <c r="I22" s="8" t="s">
        <v>87</v>
      </c>
      <c r="J22" s="17">
        <v>600</v>
      </c>
    </row>
    <row r="23" spans="1:10" x14ac:dyDescent="0.25">
      <c r="A23" s="35" t="s">
        <v>64</v>
      </c>
      <c r="B23" s="35"/>
      <c r="C23" s="35"/>
      <c r="D23" s="35"/>
      <c r="E23" s="35"/>
      <c r="F23" s="35"/>
      <c r="G23" s="35"/>
      <c r="H23" s="35"/>
      <c r="I23" s="35"/>
      <c r="J23" s="25">
        <f>SUM(J24:J29)</f>
        <v>4200</v>
      </c>
    </row>
    <row r="24" spans="1:10" x14ac:dyDescent="0.25">
      <c r="A24" s="2" t="s">
        <v>26</v>
      </c>
      <c r="B24" s="3">
        <v>43774</v>
      </c>
      <c r="C24" s="3">
        <v>43780</v>
      </c>
      <c r="D24" s="8" t="s">
        <v>62</v>
      </c>
      <c r="E24" s="10" t="s">
        <v>95</v>
      </c>
      <c r="F24" s="2" t="s">
        <v>219</v>
      </c>
      <c r="G24" s="2" t="s">
        <v>96</v>
      </c>
      <c r="H24" s="8" t="s">
        <v>12</v>
      </c>
      <c r="I24" s="8" t="s">
        <v>97</v>
      </c>
      <c r="J24" s="17">
        <v>750</v>
      </c>
    </row>
    <row r="25" spans="1:10" x14ac:dyDescent="0.25">
      <c r="A25" s="2" t="s">
        <v>98</v>
      </c>
      <c r="B25" s="3">
        <v>43781</v>
      </c>
      <c r="C25" s="3">
        <v>43783</v>
      </c>
      <c r="D25" s="8" t="s">
        <v>50</v>
      </c>
      <c r="E25" s="10" t="s">
        <v>99</v>
      </c>
      <c r="F25" s="2" t="s">
        <v>220</v>
      </c>
      <c r="G25" s="2" t="s">
        <v>77</v>
      </c>
      <c r="H25" s="8" t="s">
        <v>100</v>
      </c>
      <c r="I25" s="8" t="s">
        <v>101</v>
      </c>
      <c r="J25" s="17">
        <v>750</v>
      </c>
    </row>
    <row r="26" spans="1:10" x14ac:dyDescent="0.25">
      <c r="A26" s="2" t="s">
        <v>46</v>
      </c>
      <c r="B26" s="3">
        <v>43782</v>
      </c>
      <c r="C26" s="3">
        <v>43783</v>
      </c>
      <c r="D26" s="8" t="s">
        <v>62</v>
      </c>
      <c r="E26" s="10" t="s">
        <v>102</v>
      </c>
      <c r="F26" s="2" t="s">
        <v>219</v>
      </c>
      <c r="G26" s="2" t="s">
        <v>103</v>
      </c>
      <c r="H26" s="8" t="s">
        <v>104</v>
      </c>
      <c r="I26" s="8" t="s">
        <v>105</v>
      </c>
      <c r="J26" s="17">
        <v>750</v>
      </c>
    </row>
    <row r="27" spans="1:10" x14ac:dyDescent="0.25">
      <c r="A27" s="2" t="s">
        <v>26</v>
      </c>
      <c r="B27" s="3">
        <v>43782</v>
      </c>
      <c r="C27" s="3">
        <v>43784</v>
      </c>
      <c r="D27" s="8" t="s">
        <v>62</v>
      </c>
      <c r="E27" s="10" t="s">
        <v>102</v>
      </c>
      <c r="F27" s="2" t="s">
        <v>219</v>
      </c>
      <c r="G27" s="2" t="s">
        <v>103</v>
      </c>
      <c r="H27" s="8" t="s">
        <v>104</v>
      </c>
      <c r="I27" s="8" t="s">
        <v>105</v>
      </c>
      <c r="J27" s="17">
        <v>750</v>
      </c>
    </row>
    <row r="28" spans="1:10" x14ac:dyDescent="0.25">
      <c r="A28" s="2" t="s">
        <v>46</v>
      </c>
      <c r="B28" s="3">
        <v>43790</v>
      </c>
      <c r="C28" s="3">
        <v>43796</v>
      </c>
      <c r="D28" s="8" t="s">
        <v>62</v>
      </c>
      <c r="E28" s="10" t="s">
        <v>106</v>
      </c>
      <c r="F28" s="2" t="s">
        <v>220</v>
      </c>
      <c r="G28" s="2" t="s">
        <v>77</v>
      </c>
      <c r="H28" s="8" t="s">
        <v>93</v>
      </c>
      <c r="I28" s="8" t="s">
        <v>94</v>
      </c>
      <c r="J28" s="17">
        <v>600</v>
      </c>
    </row>
    <row r="29" spans="1:10" x14ac:dyDescent="0.25">
      <c r="A29" s="2" t="s">
        <v>46</v>
      </c>
      <c r="B29" s="3">
        <v>43796</v>
      </c>
      <c r="C29" s="3">
        <v>43798</v>
      </c>
      <c r="D29" s="8" t="s">
        <v>62</v>
      </c>
      <c r="E29" s="10" t="s">
        <v>107</v>
      </c>
      <c r="F29" s="2" t="s">
        <v>220</v>
      </c>
      <c r="G29" s="2" t="s">
        <v>96</v>
      </c>
      <c r="H29" s="8" t="s">
        <v>38</v>
      </c>
      <c r="I29" s="8" t="s">
        <v>39</v>
      </c>
      <c r="J29" s="17">
        <v>600</v>
      </c>
    </row>
    <row r="30" spans="1:10" x14ac:dyDescent="0.25">
      <c r="A30" s="36" t="s">
        <v>65</v>
      </c>
      <c r="B30" s="36"/>
      <c r="C30" s="36"/>
      <c r="D30" s="36"/>
      <c r="E30" s="36"/>
      <c r="F30" s="36"/>
      <c r="G30" s="36"/>
      <c r="H30" s="36"/>
      <c r="I30" s="36"/>
      <c r="J30" s="18">
        <f>SUM(J31:J38)</f>
        <v>7200</v>
      </c>
    </row>
    <row r="31" spans="1:10" x14ac:dyDescent="0.25">
      <c r="A31" s="2" t="s">
        <v>108</v>
      </c>
      <c r="B31" s="3">
        <v>43801</v>
      </c>
      <c r="C31" s="3">
        <v>43804</v>
      </c>
      <c r="D31" s="8" t="s">
        <v>109</v>
      </c>
      <c r="E31" s="10" t="s">
        <v>110</v>
      </c>
      <c r="F31" s="2" t="s">
        <v>222</v>
      </c>
      <c r="G31" s="2" t="s">
        <v>111</v>
      </c>
      <c r="H31" s="8" t="s">
        <v>38</v>
      </c>
      <c r="I31" s="8" t="s">
        <v>39</v>
      </c>
      <c r="J31" s="17">
        <v>2300</v>
      </c>
    </row>
    <row r="32" spans="1:10" x14ac:dyDescent="0.25">
      <c r="A32" s="2" t="s">
        <v>46</v>
      </c>
      <c r="B32" s="3">
        <v>43802</v>
      </c>
      <c r="C32" s="3">
        <v>43804</v>
      </c>
      <c r="D32" s="8" t="s">
        <v>62</v>
      </c>
      <c r="E32" s="10" t="s">
        <v>112</v>
      </c>
      <c r="F32" s="2" t="s">
        <v>220</v>
      </c>
      <c r="G32" s="2" t="s">
        <v>40</v>
      </c>
      <c r="H32" s="8" t="s">
        <v>20</v>
      </c>
      <c r="I32" s="8" t="s">
        <v>81</v>
      </c>
      <c r="J32" s="17">
        <v>600</v>
      </c>
    </row>
    <row r="33" spans="1:10" x14ac:dyDescent="0.25">
      <c r="A33" s="2" t="s">
        <v>46</v>
      </c>
      <c r="B33" s="3">
        <v>43802</v>
      </c>
      <c r="C33" s="3">
        <v>43805</v>
      </c>
      <c r="D33" s="8" t="s">
        <v>42</v>
      </c>
      <c r="E33" s="10" t="s">
        <v>113</v>
      </c>
      <c r="F33" s="2" t="s">
        <v>220</v>
      </c>
      <c r="G33" s="2" t="s">
        <v>28</v>
      </c>
      <c r="H33" s="8" t="s">
        <v>20</v>
      </c>
      <c r="I33" s="8" t="s">
        <v>114</v>
      </c>
      <c r="J33" s="17">
        <v>600</v>
      </c>
    </row>
    <row r="34" spans="1:10" x14ac:dyDescent="0.25">
      <c r="A34" s="2" t="s">
        <v>46</v>
      </c>
      <c r="B34" s="3">
        <v>43802</v>
      </c>
      <c r="C34" s="3">
        <v>43804</v>
      </c>
      <c r="D34" s="8" t="s">
        <v>62</v>
      </c>
      <c r="E34" s="10" t="s">
        <v>115</v>
      </c>
      <c r="F34" s="2" t="s">
        <v>220</v>
      </c>
      <c r="G34" s="2" t="s">
        <v>44</v>
      </c>
      <c r="H34" s="8" t="s">
        <v>12</v>
      </c>
      <c r="I34" s="8" t="s">
        <v>97</v>
      </c>
      <c r="J34" s="17">
        <v>600</v>
      </c>
    </row>
    <row r="35" spans="1:10" x14ac:dyDescent="0.25">
      <c r="A35" s="2" t="s">
        <v>18</v>
      </c>
      <c r="B35" s="3">
        <v>43808</v>
      </c>
      <c r="C35" s="3">
        <v>43809</v>
      </c>
      <c r="D35" s="8" t="s">
        <v>116</v>
      </c>
      <c r="E35" s="10" t="s">
        <v>117</v>
      </c>
      <c r="F35" s="2" t="s">
        <v>219</v>
      </c>
      <c r="G35" s="2" t="s">
        <v>49</v>
      </c>
      <c r="H35" s="8" t="s">
        <v>118</v>
      </c>
      <c r="I35" s="8" t="s">
        <v>119</v>
      </c>
      <c r="J35" s="17">
        <v>600</v>
      </c>
    </row>
    <row r="36" spans="1:10" x14ac:dyDescent="0.25">
      <c r="A36" s="2" t="s">
        <v>46</v>
      </c>
      <c r="B36" s="3">
        <v>43815</v>
      </c>
      <c r="C36" s="3">
        <v>43816</v>
      </c>
      <c r="D36" s="8" t="s">
        <v>62</v>
      </c>
      <c r="E36" s="10" t="s">
        <v>120</v>
      </c>
      <c r="F36" s="2" t="s">
        <v>219</v>
      </c>
      <c r="G36" s="2" t="s">
        <v>96</v>
      </c>
      <c r="H36" s="8" t="s">
        <v>121</v>
      </c>
      <c r="I36" s="8" t="s">
        <v>45</v>
      </c>
      <c r="J36" s="17">
        <v>750</v>
      </c>
    </row>
    <row r="37" spans="1:10" x14ac:dyDescent="0.25">
      <c r="A37" s="2" t="s">
        <v>18</v>
      </c>
      <c r="B37" s="3">
        <v>43815</v>
      </c>
      <c r="C37" s="3">
        <v>43817</v>
      </c>
      <c r="D37" s="8" t="s">
        <v>122</v>
      </c>
      <c r="E37" s="10" t="s">
        <v>123</v>
      </c>
      <c r="F37" s="2" t="s">
        <v>219</v>
      </c>
      <c r="G37" s="2" t="s">
        <v>19</v>
      </c>
      <c r="H37" s="8" t="s">
        <v>124</v>
      </c>
      <c r="I37" s="8" t="s">
        <v>125</v>
      </c>
      <c r="J37" s="17">
        <v>1000</v>
      </c>
    </row>
    <row r="38" spans="1:10" x14ac:dyDescent="0.25">
      <c r="A38" s="2" t="s">
        <v>26</v>
      </c>
      <c r="B38" s="3">
        <v>43816</v>
      </c>
      <c r="C38" s="3">
        <v>43819</v>
      </c>
      <c r="D38" s="8" t="s">
        <v>62</v>
      </c>
      <c r="E38" s="10" t="s">
        <v>126</v>
      </c>
      <c r="F38" s="2" t="s">
        <v>219</v>
      </c>
      <c r="G38" s="2" t="s">
        <v>19</v>
      </c>
      <c r="H38" s="8" t="s">
        <v>118</v>
      </c>
      <c r="I38" s="8" t="s">
        <v>119</v>
      </c>
      <c r="J38" s="17">
        <v>750</v>
      </c>
    </row>
    <row r="39" spans="1:10" x14ac:dyDescent="0.25">
      <c r="A39" s="37" t="s">
        <v>127</v>
      </c>
      <c r="B39" s="37"/>
      <c r="C39" s="37"/>
      <c r="D39" s="37"/>
      <c r="E39" s="37"/>
      <c r="F39" s="37"/>
      <c r="G39" s="37"/>
      <c r="H39" s="37"/>
      <c r="I39" s="37"/>
      <c r="J39" s="37"/>
    </row>
    <row r="40" spans="1:10" x14ac:dyDescent="0.25">
      <c r="A40" s="34" t="s">
        <v>66</v>
      </c>
      <c r="B40" s="34"/>
      <c r="C40" s="34"/>
      <c r="D40" s="34"/>
      <c r="E40" s="34"/>
      <c r="F40" s="34"/>
      <c r="G40" s="34"/>
      <c r="H40" s="34"/>
      <c r="I40" s="34"/>
      <c r="J40" s="19">
        <f>SUM(J41:J51)</f>
        <v>10250</v>
      </c>
    </row>
    <row r="41" spans="1:10" x14ac:dyDescent="0.25">
      <c r="A41" s="2" t="s">
        <v>26</v>
      </c>
      <c r="B41" s="3">
        <v>43836</v>
      </c>
      <c r="C41" s="3">
        <v>43837</v>
      </c>
      <c r="D41" s="8" t="s">
        <v>62</v>
      </c>
      <c r="E41" s="10" t="s">
        <v>128</v>
      </c>
      <c r="F41" s="2" t="s">
        <v>220</v>
      </c>
      <c r="G41" s="2" t="s">
        <v>77</v>
      </c>
      <c r="H41" s="8" t="s">
        <v>86</v>
      </c>
      <c r="I41" s="8" t="s">
        <v>87</v>
      </c>
      <c r="J41" s="17">
        <v>600</v>
      </c>
    </row>
    <row r="42" spans="1:10" x14ac:dyDescent="0.25">
      <c r="A42" s="2" t="s">
        <v>46</v>
      </c>
      <c r="B42" s="3">
        <v>43836</v>
      </c>
      <c r="C42" s="3">
        <v>43838</v>
      </c>
      <c r="D42" s="8" t="s">
        <v>62</v>
      </c>
      <c r="E42" s="10" t="s">
        <v>129</v>
      </c>
      <c r="F42" s="2" t="s">
        <v>220</v>
      </c>
      <c r="G42" s="11">
        <v>0.29166666666666669</v>
      </c>
      <c r="H42" s="8" t="s">
        <v>23</v>
      </c>
      <c r="I42" s="8" t="s">
        <v>78</v>
      </c>
      <c r="J42" s="17">
        <v>600</v>
      </c>
    </row>
    <row r="43" spans="1:10" x14ac:dyDescent="0.25">
      <c r="A43" s="2" t="s">
        <v>26</v>
      </c>
      <c r="B43" s="3">
        <v>43837</v>
      </c>
      <c r="C43" s="3">
        <v>43839</v>
      </c>
      <c r="D43" s="8" t="s">
        <v>36</v>
      </c>
      <c r="E43" s="10" t="s">
        <v>130</v>
      </c>
      <c r="F43" s="2" t="s">
        <v>220</v>
      </c>
      <c r="G43" s="2" t="s">
        <v>19</v>
      </c>
      <c r="H43" s="8" t="s">
        <v>121</v>
      </c>
      <c r="I43" s="8" t="s">
        <v>45</v>
      </c>
      <c r="J43" s="17">
        <v>500</v>
      </c>
    </row>
    <row r="44" spans="1:10" x14ac:dyDescent="0.25">
      <c r="A44" s="2" t="s">
        <v>46</v>
      </c>
      <c r="B44" s="3">
        <v>43839</v>
      </c>
      <c r="C44" s="3">
        <v>43843</v>
      </c>
      <c r="D44" s="8" t="s">
        <v>62</v>
      </c>
      <c r="E44" s="10" t="s">
        <v>115</v>
      </c>
      <c r="F44" s="2" t="s">
        <v>220</v>
      </c>
      <c r="G44" s="2" t="s">
        <v>77</v>
      </c>
      <c r="H44" s="8" t="s">
        <v>12</v>
      </c>
      <c r="I44" s="8" t="s">
        <v>97</v>
      </c>
      <c r="J44" s="17">
        <v>600</v>
      </c>
    </row>
    <row r="45" spans="1:10" x14ac:dyDescent="0.25">
      <c r="A45" s="2" t="s">
        <v>26</v>
      </c>
      <c r="B45" s="3">
        <v>43844</v>
      </c>
      <c r="C45" s="3">
        <v>43847</v>
      </c>
      <c r="D45" s="8" t="s">
        <v>62</v>
      </c>
      <c r="E45" s="10" t="s">
        <v>131</v>
      </c>
      <c r="F45" s="2" t="s">
        <v>219</v>
      </c>
      <c r="G45" s="2" t="s">
        <v>77</v>
      </c>
      <c r="H45" s="8" t="s">
        <v>38</v>
      </c>
      <c r="I45" s="8" t="s">
        <v>39</v>
      </c>
      <c r="J45" s="17">
        <v>750</v>
      </c>
    </row>
    <row r="46" spans="1:10" x14ac:dyDescent="0.25">
      <c r="A46" s="2" t="s">
        <v>46</v>
      </c>
      <c r="B46" s="3">
        <v>43844</v>
      </c>
      <c r="C46" s="3">
        <v>43845</v>
      </c>
      <c r="D46" s="8" t="s">
        <v>62</v>
      </c>
      <c r="E46" s="10" t="s">
        <v>129</v>
      </c>
      <c r="F46" s="2" t="s">
        <v>220</v>
      </c>
      <c r="G46" s="2" t="s">
        <v>40</v>
      </c>
      <c r="H46" s="8" t="s">
        <v>124</v>
      </c>
      <c r="I46" s="8" t="s">
        <v>125</v>
      </c>
      <c r="J46" s="17">
        <v>600</v>
      </c>
    </row>
    <row r="47" spans="1:10" x14ac:dyDescent="0.25">
      <c r="A47" s="2" t="s">
        <v>18</v>
      </c>
      <c r="B47" s="3">
        <v>43850</v>
      </c>
      <c r="C47" s="3">
        <v>43945</v>
      </c>
      <c r="D47" s="8" t="s">
        <v>62</v>
      </c>
      <c r="E47" s="10" t="s">
        <v>132</v>
      </c>
      <c r="F47" s="2" t="s">
        <v>223</v>
      </c>
      <c r="G47" s="2" t="s">
        <v>133</v>
      </c>
      <c r="H47" s="8" t="s">
        <v>124</v>
      </c>
      <c r="I47" s="8" t="s">
        <v>125</v>
      </c>
      <c r="J47" s="17">
        <v>2700</v>
      </c>
    </row>
    <row r="48" spans="1:10" x14ac:dyDescent="0.25">
      <c r="A48" s="2" t="s">
        <v>98</v>
      </c>
      <c r="B48" s="3">
        <v>43850</v>
      </c>
      <c r="C48" s="3">
        <v>43851</v>
      </c>
      <c r="D48" s="8" t="s">
        <v>134</v>
      </c>
      <c r="E48" s="10" t="s">
        <v>135</v>
      </c>
      <c r="F48" s="2" t="s">
        <v>220</v>
      </c>
      <c r="G48" s="2" t="s">
        <v>136</v>
      </c>
      <c r="H48" s="8" t="s">
        <v>86</v>
      </c>
      <c r="I48" s="8" t="s">
        <v>87</v>
      </c>
      <c r="J48" s="17">
        <v>450</v>
      </c>
    </row>
    <row r="49" spans="1:10" x14ac:dyDescent="0.25">
      <c r="A49" s="2" t="s">
        <v>26</v>
      </c>
      <c r="B49" s="3">
        <v>43850</v>
      </c>
      <c r="C49" s="3">
        <v>43854</v>
      </c>
      <c r="D49" s="8" t="s">
        <v>134</v>
      </c>
      <c r="E49" s="10" t="s">
        <v>137</v>
      </c>
      <c r="F49" s="2" t="s">
        <v>220</v>
      </c>
      <c r="G49" s="2" t="s">
        <v>136</v>
      </c>
      <c r="H49" s="8" t="s">
        <v>93</v>
      </c>
      <c r="I49" s="8" t="s">
        <v>94</v>
      </c>
      <c r="J49" s="17">
        <v>450</v>
      </c>
    </row>
    <row r="50" spans="1:10" x14ac:dyDescent="0.25">
      <c r="A50" s="2" t="s">
        <v>26</v>
      </c>
      <c r="B50" s="3">
        <v>43858</v>
      </c>
      <c r="C50" s="3">
        <v>43859</v>
      </c>
      <c r="D50" s="8" t="s">
        <v>134</v>
      </c>
      <c r="E50" s="10" t="s">
        <v>138</v>
      </c>
      <c r="F50" s="2" t="s">
        <v>219</v>
      </c>
      <c r="G50" s="2" t="s">
        <v>77</v>
      </c>
      <c r="H50" s="8" t="s">
        <v>86</v>
      </c>
      <c r="I50" s="8" t="s">
        <v>87</v>
      </c>
      <c r="J50" s="17">
        <v>600</v>
      </c>
    </row>
    <row r="51" spans="1:10" x14ac:dyDescent="0.25">
      <c r="A51" s="2" t="s">
        <v>18</v>
      </c>
      <c r="B51" s="3">
        <v>43859</v>
      </c>
      <c r="C51" s="3">
        <v>43861</v>
      </c>
      <c r="D51" s="8" t="s">
        <v>62</v>
      </c>
      <c r="E51" s="10" t="s">
        <v>139</v>
      </c>
      <c r="F51" s="2" t="s">
        <v>224</v>
      </c>
      <c r="G51" s="2" t="s">
        <v>133</v>
      </c>
      <c r="H51" s="8" t="s">
        <v>124</v>
      </c>
      <c r="I51" s="8" t="s">
        <v>125</v>
      </c>
      <c r="J51" s="17">
        <v>2400</v>
      </c>
    </row>
    <row r="52" spans="1:10" x14ac:dyDescent="0.25">
      <c r="A52" s="29" t="s">
        <v>68</v>
      </c>
      <c r="B52" s="29"/>
      <c r="C52" s="29"/>
      <c r="D52" s="29"/>
      <c r="E52" s="29"/>
      <c r="F52" s="29"/>
      <c r="G52" s="29"/>
      <c r="H52" s="29"/>
      <c r="I52" s="29"/>
      <c r="J52" s="18">
        <f>SUM(J53:J59)</f>
        <v>7200</v>
      </c>
    </row>
    <row r="53" spans="1:10" x14ac:dyDescent="0.25">
      <c r="A53" s="2" t="s">
        <v>18</v>
      </c>
      <c r="B53" s="3">
        <v>43864</v>
      </c>
      <c r="C53" s="3">
        <v>43866</v>
      </c>
      <c r="D53" s="8" t="s">
        <v>140</v>
      </c>
      <c r="E53" s="10" t="s">
        <v>141</v>
      </c>
      <c r="F53" s="2" t="s">
        <v>225</v>
      </c>
      <c r="G53" s="11">
        <v>0.29166666666666669</v>
      </c>
      <c r="H53" s="8" t="s">
        <v>142</v>
      </c>
      <c r="I53" s="8" t="s">
        <v>143</v>
      </c>
      <c r="J53" s="17">
        <v>3000</v>
      </c>
    </row>
    <row r="54" spans="1:10" x14ac:dyDescent="0.25">
      <c r="A54" s="2" t="s">
        <v>26</v>
      </c>
      <c r="B54" s="3">
        <v>43865</v>
      </c>
      <c r="C54" s="3">
        <v>43866</v>
      </c>
      <c r="D54" s="8" t="s">
        <v>144</v>
      </c>
      <c r="E54" s="10" t="s">
        <v>145</v>
      </c>
      <c r="F54" s="2" t="s">
        <v>219</v>
      </c>
      <c r="G54" s="11">
        <v>0.375</v>
      </c>
      <c r="H54" s="8" t="s">
        <v>146</v>
      </c>
      <c r="I54" s="8" t="s">
        <v>32</v>
      </c>
      <c r="J54" s="17">
        <v>500</v>
      </c>
    </row>
    <row r="55" spans="1:10" x14ac:dyDescent="0.25">
      <c r="A55" s="2" t="s">
        <v>147</v>
      </c>
      <c r="B55" s="3">
        <v>43866</v>
      </c>
      <c r="C55" s="3">
        <v>43867</v>
      </c>
      <c r="D55" s="8" t="s">
        <v>62</v>
      </c>
      <c r="E55" s="10" t="s">
        <v>148</v>
      </c>
      <c r="F55" s="2" t="s">
        <v>220</v>
      </c>
      <c r="G55" s="11">
        <v>0.375</v>
      </c>
      <c r="H55" s="8" t="s">
        <v>38</v>
      </c>
      <c r="I55" s="8" t="s">
        <v>39</v>
      </c>
      <c r="J55" s="17">
        <v>700</v>
      </c>
    </row>
    <row r="56" spans="1:10" x14ac:dyDescent="0.25">
      <c r="A56" s="2" t="s">
        <v>147</v>
      </c>
      <c r="B56" s="3">
        <v>43868</v>
      </c>
      <c r="C56" s="3">
        <v>43869</v>
      </c>
      <c r="D56" s="8" t="s">
        <v>24</v>
      </c>
      <c r="E56" s="10" t="s">
        <v>149</v>
      </c>
      <c r="F56" s="2" t="s">
        <v>220</v>
      </c>
      <c r="G56" s="11">
        <v>0.35416666666666669</v>
      </c>
      <c r="H56" s="8" t="s">
        <v>150</v>
      </c>
      <c r="I56" s="8" t="s">
        <v>87</v>
      </c>
      <c r="J56" s="17">
        <v>400</v>
      </c>
    </row>
    <row r="57" spans="1:10" x14ac:dyDescent="0.25">
      <c r="A57" s="2" t="s">
        <v>18</v>
      </c>
      <c r="B57" s="3">
        <v>43871</v>
      </c>
      <c r="C57" s="3">
        <v>43873</v>
      </c>
      <c r="D57" s="8" t="s">
        <v>62</v>
      </c>
      <c r="E57" s="10" t="s">
        <v>115</v>
      </c>
      <c r="F57" s="2" t="s">
        <v>220</v>
      </c>
      <c r="G57" s="11">
        <v>0.35416666666666669</v>
      </c>
      <c r="H57" s="8" t="s">
        <v>12</v>
      </c>
      <c r="I57" s="8" t="s">
        <v>97</v>
      </c>
      <c r="J57" s="17">
        <v>700</v>
      </c>
    </row>
    <row r="58" spans="1:10" x14ac:dyDescent="0.25">
      <c r="A58" s="2" t="s">
        <v>147</v>
      </c>
      <c r="B58" s="3">
        <v>43879</v>
      </c>
      <c r="C58" s="3">
        <v>43880</v>
      </c>
      <c r="D58" s="8" t="s">
        <v>31</v>
      </c>
      <c r="E58" s="10" t="s">
        <v>151</v>
      </c>
      <c r="F58" s="2" t="s">
        <v>219</v>
      </c>
      <c r="G58" s="11">
        <v>0.375</v>
      </c>
      <c r="H58" s="8" t="s">
        <v>124</v>
      </c>
      <c r="I58" s="8" t="s">
        <v>125</v>
      </c>
      <c r="J58" s="17">
        <v>950</v>
      </c>
    </row>
    <row r="59" spans="1:10" x14ac:dyDescent="0.25">
      <c r="A59" s="2" t="s">
        <v>147</v>
      </c>
      <c r="B59" s="3">
        <v>43880</v>
      </c>
      <c r="C59" s="3">
        <v>43882</v>
      </c>
      <c r="D59" s="8" t="s">
        <v>62</v>
      </c>
      <c r="E59" s="10" t="s">
        <v>152</v>
      </c>
      <c r="F59" s="2" t="s">
        <v>219</v>
      </c>
      <c r="G59" s="11">
        <v>0.33333333333333331</v>
      </c>
      <c r="H59" s="8" t="s">
        <v>23</v>
      </c>
      <c r="I59" s="8" t="s">
        <v>78</v>
      </c>
      <c r="J59" s="17">
        <v>950</v>
      </c>
    </row>
    <row r="60" spans="1:10" x14ac:dyDescent="0.25">
      <c r="A60" s="30" t="s">
        <v>69</v>
      </c>
      <c r="B60" s="30"/>
      <c r="C60" s="30"/>
      <c r="D60" s="30"/>
      <c r="E60" s="30"/>
      <c r="F60" s="30"/>
      <c r="G60" s="30"/>
      <c r="H60" s="30"/>
      <c r="I60" s="30"/>
      <c r="J60" s="26">
        <f>SUM(J61:J67)</f>
        <v>4950</v>
      </c>
    </row>
    <row r="61" spans="1:10" x14ac:dyDescent="0.25">
      <c r="A61" s="2" t="s">
        <v>18</v>
      </c>
      <c r="B61" s="3">
        <v>43889</v>
      </c>
      <c r="C61" s="3">
        <v>43893</v>
      </c>
      <c r="D61" s="8" t="s">
        <v>62</v>
      </c>
      <c r="E61" s="10" t="s">
        <v>153</v>
      </c>
      <c r="F61" s="2" t="s">
        <v>219</v>
      </c>
      <c r="G61" s="11">
        <v>0.33333333333333331</v>
      </c>
      <c r="H61" s="8" t="s">
        <v>93</v>
      </c>
      <c r="I61" s="8" t="s">
        <v>94</v>
      </c>
      <c r="J61" s="17">
        <v>700</v>
      </c>
    </row>
    <row r="62" spans="1:10" x14ac:dyDescent="0.25">
      <c r="A62" s="2" t="s">
        <v>18</v>
      </c>
      <c r="B62" s="3">
        <v>43895</v>
      </c>
      <c r="C62" s="3">
        <v>43901</v>
      </c>
      <c r="D62" s="8" t="s">
        <v>62</v>
      </c>
      <c r="E62" s="10" t="s">
        <v>35</v>
      </c>
      <c r="F62" s="2" t="s">
        <v>220</v>
      </c>
      <c r="G62" s="11">
        <v>0.33333333333333331</v>
      </c>
      <c r="H62" s="8" t="s">
        <v>154</v>
      </c>
      <c r="I62" s="8" t="s">
        <v>155</v>
      </c>
      <c r="J62" s="17">
        <v>700</v>
      </c>
    </row>
    <row r="63" spans="1:10" x14ac:dyDescent="0.25">
      <c r="A63" s="2" t="s">
        <v>156</v>
      </c>
      <c r="B63" s="3">
        <v>43895</v>
      </c>
      <c r="C63" s="3">
        <v>43902</v>
      </c>
      <c r="D63" s="8" t="s">
        <v>42</v>
      </c>
      <c r="E63" s="10" t="s">
        <v>48</v>
      </c>
      <c r="F63" s="2" t="s">
        <v>220</v>
      </c>
      <c r="G63" s="11">
        <v>0.41666666666666669</v>
      </c>
      <c r="H63" s="8" t="s">
        <v>154</v>
      </c>
      <c r="I63" s="8" t="s">
        <v>155</v>
      </c>
      <c r="J63" s="17">
        <v>600</v>
      </c>
    </row>
    <row r="64" spans="1:10" x14ac:dyDescent="0.25">
      <c r="A64" s="2" t="s">
        <v>18</v>
      </c>
      <c r="B64" s="3">
        <v>43896</v>
      </c>
      <c r="C64" s="3">
        <v>43900</v>
      </c>
      <c r="D64" s="8" t="s">
        <v>62</v>
      </c>
      <c r="E64" s="10" t="s">
        <v>10</v>
      </c>
      <c r="F64" s="2" t="s">
        <v>220</v>
      </c>
      <c r="G64" s="11">
        <v>0.35416666666666669</v>
      </c>
      <c r="H64" s="8" t="s">
        <v>12</v>
      </c>
      <c r="I64" s="8" t="s">
        <v>97</v>
      </c>
      <c r="J64" s="17">
        <v>700</v>
      </c>
    </row>
    <row r="65" spans="1:10" x14ac:dyDescent="0.25">
      <c r="A65" s="2" t="s">
        <v>147</v>
      </c>
      <c r="B65" s="3">
        <v>43900</v>
      </c>
      <c r="C65" s="3">
        <v>43902</v>
      </c>
      <c r="D65" s="8" t="s">
        <v>62</v>
      </c>
      <c r="E65" s="10" t="s">
        <v>157</v>
      </c>
      <c r="F65" s="2" t="s">
        <v>220</v>
      </c>
      <c r="G65" s="11">
        <v>0.33333333333333331</v>
      </c>
      <c r="H65" s="8" t="s">
        <v>100</v>
      </c>
      <c r="I65" s="8" t="s">
        <v>43</v>
      </c>
      <c r="J65" s="17">
        <v>700</v>
      </c>
    </row>
    <row r="66" spans="1:10" x14ac:dyDescent="0.25">
      <c r="A66" s="2" t="s">
        <v>18</v>
      </c>
      <c r="B66" s="3">
        <v>43900</v>
      </c>
      <c r="C66" s="3">
        <v>43902</v>
      </c>
      <c r="D66" s="8" t="s">
        <v>158</v>
      </c>
      <c r="E66" s="10" t="s">
        <v>41</v>
      </c>
      <c r="F66" s="2" t="s">
        <v>220</v>
      </c>
      <c r="G66" s="11">
        <v>0.33333333333333331</v>
      </c>
      <c r="H66" s="8" t="s">
        <v>93</v>
      </c>
      <c r="I66" s="8" t="s">
        <v>94</v>
      </c>
      <c r="J66" s="17">
        <v>600</v>
      </c>
    </row>
    <row r="67" spans="1:10" x14ac:dyDescent="0.25">
      <c r="A67" s="2" t="s">
        <v>159</v>
      </c>
      <c r="B67" s="3">
        <v>43900</v>
      </c>
      <c r="C67" s="3">
        <v>43902</v>
      </c>
      <c r="D67" s="8" t="s">
        <v>62</v>
      </c>
      <c r="E67" s="10" t="s">
        <v>82</v>
      </c>
      <c r="F67" s="2" t="s">
        <v>219</v>
      </c>
      <c r="G67" s="11">
        <v>0.3125</v>
      </c>
      <c r="H67" s="8" t="s">
        <v>38</v>
      </c>
      <c r="I67" s="8" t="s">
        <v>39</v>
      </c>
      <c r="J67" s="17">
        <v>950</v>
      </c>
    </row>
    <row r="68" spans="1:10" x14ac:dyDescent="0.25">
      <c r="A68" s="28" t="s">
        <v>70</v>
      </c>
      <c r="B68" s="28"/>
      <c r="C68" s="28"/>
      <c r="D68" s="28"/>
      <c r="E68" s="28"/>
      <c r="F68" s="28"/>
      <c r="G68" s="28"/>
      <c r="H68" s="28"/>
      <c r="I68" s="28"/>
      <c r="J68" s="20">
        <f>J69</f>
        <v>700</v>
      </c>
    </row>
    <row r="69" spans="1:10" x14ac:dyDescent="0.25">
      <c r="A69" s="2" t="s">
        <v>160</v>
      </c>
      <c r="B69" s="3">
        <v>43943</v>
      </c>
      <c r="C69" s="3">
        <v>43945</v>
      </c>
      <c r="D69" s="8" t="s">
        <v>62</v>
      </c>
      <c r="E69" s="10" t="s">
        <v>138</v>
      </c>
      <c r="F69" s="2" t="s">
        <v>220</v>
      </c>
      <c r="G69" s="11">
        <v>0.33333333333333331</v>
      </c>
      <c r="H69" s="8" t="s">
        <v>124</v>
      </c>
      <c r="I69" s="8" t="s">
        <v>125</v>
      </c>
      <c r="J69" s="17">
        <v>700</v>
      </c>
    </row>
    <row r="70" spans="1:10" x14ac:dyDescent="0.25">
      <c r="A70" s="28" t="s">
        <v>71</v>
      </c>
      <c r="B70" s="28"/>
      <c r="C70" s="28"/>
      <c r="D70" s="28"/>
      <c r="E70" s="28"/>
      <c r="F70" s="28"/>
      <c r="G70" s="28"/>
      <c r="H70" s="28"/>
      <c r="I70" s="28"/>
      <c r="J70" s="21">
        <f>SUM(J71:J73)</f>
        <v>2100</v>
      </c>
    </row>
    <row r="71" spans="1:10" x14ac:dyDescent="0.25">
      <c r="A71" s="2" t="s">
        <v>160</v>
      </c>
      <c r="B71" s="3">
        <v>43958</v>
      </c>
      <c r="C71" s="3">
        <v>43959</v>
      </c>
      <c r="D71" s="8" t="s">
        <v>62</v>
      </c>
      <c r="E71" s="10" t="s">
        <v>138</v>
      </c>
      <c r="F71" s="2" t="s">
        <v>220</v>
      </c>
      <c r="G71" s="11">
        <v>0.375</v>
      </c>
      <c r="H71" s="8" t="s">
        <v>93</v>
      </c>
      <c r="I71" s="8" t="s">
        <v>94</v>
      </c>
      <c r="J71" s="17">
        <v>700</v>
      </c>
    </row>
    <row r="72" spans="1:10" x14ac:dyDescent="0.25">
      <c r="A72" s="2" t="s">
        <v>160</v>
      </c>
      <c r="B72" s="3">
        <v>43970</v>
      </c>
      <c r="C72" s="3">
        <v>43973</v>
      </c>
      <c r="D72" s="12" t="s">
        <v>62</v>
      </c>
      <c r="E72" s="9" t="s">
        <v>161</v>
      </c>
      <c r="F72" s="13" t="s">
        <v>220</v>
      </c>
      <c r="G72" s="13" t="s">
        <v>162</v>
      </c>
      <c r="H72" s="12" t="s">
        <v>12</v>
      </c>
      <c r="I72" s="12" t="s">
        <v>97</v>
      </c>
      <c r="J72" s="22">
        <v>700</v>
      </c>
    </row>
    <row r="73" spans="1:10" x14ac:dyDescent="0.25">
      <c r="A73" s="2" t="s">
        <v>160</v>
      </c>
      <c r="B73" s="3">
        <v>43977</v>
      </c>
      <c r="C73" s="3">
        <v>43979</v>
      </c>
      <c r="D73" s="4" t="s">
        <v>62</v>
      </c>
      <c r="E73" s="4" t="s">
        <v>163</v>
      </c>
      <c r="F73" s="2" t="s">
        <v>220</v>
      </c>
      <c r="G73" s="2" t="s">
        <v>164</v>
      </c>
      <c r="H73" s="4" t="s">
        <v>93</v>
      </c>
      <c r="I73" s="4" t="s">
        <v>94</v>
      </c>
      <c r="J73" s="17">
        <v>700</v>
      </c>
    </row>
    <row r="74" spans="1:10" x14ac:dyDescent="0.25">
      <c r="A74" s="28" t="s">
        <v>72</v>
      </c>
      <c r="B74" s="28"/>
      <c r="C74" s="28"/>
      <c r="D74" s="28"/>
      <c r="E74" s="28"/>
      <c r="F74" s="28"/>
      <c r="G74" s="28"/>
      <c r="H74" s="28"/>
      <c r="I74" s="28"/>
      <c r="J74" s="21">
        <f>SUM(J75:J78)</f>
        <v>3200</v>
      </c>
    </row>
    <row r="75" spans="1:10" x14ac:dyDescent="0.25">
      <c r="A75" s="2" t="s">
        <v>160</v>
      </c>
      <c r="B75" s="3">
        <v>43984</v>
      </c>
      <c r="C75" s="3">
        <v>43986</v>
      </c>
      <c r="D75" s="4" t="s">
        <v>62</v>
      </c>
      <c r="E75" s="4" t="s">
        <v>166</v>
      </c>
      <c r="F75" s="2" t="s">
        <v>219</v>
      </c>
      <c r="G75" s="2" t="s">
        <v>165</v>
      </c>
      <c r="H75" s="4" t="s">
        <v>124</v>
      </c>
      <c r="I75" s="4" t="s">
        <v>125</v>
      </c>
      <c r="J75" s="17">
        <v>950</v>
      </c>
    </row>
    <row r="76" spans="1:10" x14ac:dyDescent="0.25">
      <c r="A76" s="2" t="s">
        <v>160</v>
      </c>
      <c r="B76" s="3">
        <v>43990</v>
      </c>
      <c r="C76" s="3">
        <v>43992</v>
      </c>
      <c r="D76" s="4" t="s">
        <v>62</v>
      </c>
      <c r="E76" s="4" t="s">
        <v>115</v>
      </c>
      <c r="F76" s="2" t="s">
        <v>220</v>
      </c>
      <c r="G76" s="2" t="s">
        <v>165</v>
      </c>
      <c r="H76" s="4" t="s">
        <v>12</v>
      </c>
      <c r="I76" s="4" t="s">
        <v>97</v>
      </c>
      <c r="J76" s="17">
        <v>700</v>
      </c>
    </row>
    <row r="77" spans="1:10" x14ac:dyDescent="0.25">
      <c r="A77" s="2" t="s">
        <v>160</v>
      </c>
      <c r="B77" s="3">
        <v>43994</v>
      </c>
      <c r="C77" s="3">
        <v>43998</v>
      </c>
      <c r="D77" s="4" t="s">
        <v>62</v>
      </c>
      <c r="E77" s="4" t="s">
        <v>167</v>
      </c>
      <c r="F77" s="2" t="s">
        <v>220</v>
      </c>
      <c r="G77" s="2" t="s">
        <v>168</v>
      </c>
      <c r="H77" s="4" t="s">
        <v>100</v>
      </c>
      <c r="I77" s="4" t="s">
        <v>43</v>
      </c>
      <c r="J77" s="17">
        <v>700</v>
      </c>
    </row>
    <row r="78" spans="1:10" x14ac:dyDescent="0.25">
      <c r="A78" s="2" t="s">
        <v>160</v>
      </c>
      <c r="B78" s="3">
        <v>44006</v>
      </c>
      <c r="C78" s="3">
        <v>44007</v>
      </c>
      <c r="D78" s="4" t="s">
        <v>169</v>
      </c>
      <c r="E78" s="4" t="s">
        <v>170</v>
      </c>
      <c r="F78" s="2" t="s">
        <v>219</v>
      </c>
      <c r="G78" s="2" t="s">
        <v>171</v>
      </c>
      <c r="H78" s="4" t="s">
        <v>38</v>
      </c>
      <c r="I78" s="4" t="s">
        <v>39</v>
      </c>
      <c r="J78" s="17">
        <v>850</v>
      </c>
    </row>
    <row r="79" spans="1:10" x14ac:dyDescent="0.25">
      <c r="A79" s="28" t="s">
        <v>73</v>
      </c>
      <c r="B79" s="28"/>
      <c r="C79" s="28"/>
      <c r="D79" s="28"/>
      <c r="E79" s="28"/>
      <c r="F79" s="28"/>
      <c r="G79" s="28"/>
      <c r="H79" s="28"/>
      <c r="I79" s="28"/>
      <c r="J79" s="21">
        <f>SUM(J80:J89)</f>
        <v>5603</v>
      </c>
    </row>
    <row r="80" spans="1:10" x14ac:dyDescent="0.25">
      <c r="A80" s="2" t="s">
        <v>160</v>
      </c>
      <c r="B80" s="3">
        <v>44014</v>
      </c>
      <c r="C80" s="3">
        <v>44015</v>
      </c>
      <c r="D80" s="4" t="s">
        <v>62</v>
      </c>
      <c r="E80" s="4" t="s">
        <v>172</v>
      </c>
      <c r="F80" s="2" t="s">
        <v>191</v>
      </c>
      <c r="G80" s="2" t="s">
        <v>168</v>
      </c>
      <c r="H80" s="4" t="s">
        <v>124</v>
      </c>
      <c r="I80" s="4" t="s">
        <v>22</v>
      </c>
      <c r="J80" s="17">
        <f>371+225</f>
        <v>596</v>
      </c>
    </row>
    <row r="81" spans="1:10" x14ac:dyDescent="0.25">
      <c r="A81" s="2" t="s">
        <v>159</v>
      </c>
      <c r="B81" s="3">
        <v>5</v>
      </c>
      <c r="C81" s="3">
        <v>44018</v>
      </c>
      <c r="D81" s="4" t="s">
        <v>62</v>
      </c>
      <c r="E81" s="4" t="s">
        <v>205</v>
      </c>
      <c r="F81" s="2">
        <v>1</v>
      </c>
      <c r="G81" s="11">
        <v>0.375</v>
      </c>
      <c r="H81" s="4" t="s">
        <v>126</v>
      </c>
      <c r="I81" s="4" t="s">
        <v>206</v>
      </c>
      <c r="J81" s="17">
        <v>233</v>
      </c>
    </row>
    <row r="82" spans="1:10" x14ac:dyDescent="0.25">
      <c r="A82" s="2" t="s">
        <v>159</v>
      </c>
      <c r="B82" s="3">
        <v>44019</v>
      </c>
      <c r="C82" s="3">
        <v>44020</v>
      </c>
      <c r="D82" s="4" t="s">
        <v>62</v>
      </c>
      <c r="E82" s="4" t="s">
        <v>192</v>
      </c>
      <c r="F82" s="2" t="s">
        <v>191</v>
      </c>
      <c r="G82" s="2" t="s">
        <v>168</v>
      </c>
      <c r="H82" s="4" t="s">
        <v>193</v>
      </c>
      <c r="I82" s="4" t="s">
        <v>194</v>
      </c>
      <c r="J82" s="17">
        <f>302+75+140</f>
        <v>517</v>
      </c>
    </row>
    <row r="83" spans="1:10" x14ac:dyDescent="0.25">
      <c r="A83" s="2" t="s">
        <v>46</v>
      </c>
      <c r="B83" s="3">
        <v>44022</v>
      </c>
      <c r="C83" s="3">
        <v>44025</v>
      </c>
      <c r="D83" s="4" t="s">
        <v>62</v>
      </c>
      <c r="E83" s="4" t="s">
        <v>195</v>
      </c>
      <c r="F83" s="2" t="s">
        <v>196</v>
      </c>
      <c r="G83" s="11">
        <v>0.375</v>
      </c>
      <c r="H83" s="4" t="s">
        <v>124</v>
      </c>
      <c r="I83" s="4" t="s">
        <v>22</v>
      </c>
      <c r="J83" s="17">
        <f>101+613+105</f>
        <v>819</v>
      </c>
    </row>
    <row r="84" spans="1:10" x14ac:dyDescent="0.25">
      <c r="A84" s="2" t="s">
        <v>159</v>
      </c>
      <c r="B84" s="3">
        <v>44025</v>
      </c>
      <c r="C84" s="3">
        <v>44027</v>
      </c>
      <c r="D84" s="4" t="s">
        <v>62</v>
      </c>
      <c r="E84" s="4" t="s">
        <v>200</v>
      </c>
      <c r="F84" s="2" t="s">
        <v>191</v>
      </c>
      <c r="G84" s="11">
        <v>0.375</v>
      </c>
      <c r="H84" s="4" t="s">
        <v>193</v>
      </c>
      <c r="I84" s="4" t="s">
        <v>194</v>
      </c>
      <c r="J84" s="17">
        <f>399+131</f>
        <v>530</v>
      </c>
    </row>
    <row r="85" spans="1:10" x14ac:dyDescent="0.25">
      <c r="A85" s="2" t="s">
        <v>159</v>
      </c>
      <c r="B85" s="3">
        <v>44025</v>
      </c>
      <c r="C85" s="3">
        <v>44028</v>
      </c>
      <c r="D85" s="4" t="s">
        <v>62</v>
      </c>
      <c r="E85" s="4" t="s">
        <v>201</v>
      </c>
      <c r="F85" s="2" t="s">
        <v>196</v>
      </c>
      <c r="G85" s="11">
        <v>0.33333333333333331</v>
      </c>
      <c r="H85" s="4" t="s">
        <v>193</v>
      </c>
      <c r="I85" s="4" t="s">
        <v>194</v>
      </c>
      <c r="J85" s="17">
        <f>599+159+75</f>
        <v>833</v>
      </c>
    </row>
    <row r="86" spans="1:10" x14ac:dyDescent="0.25">
      <c r="A86" s="2" t="s">
        <v>159</v>
      </c>
      <c r="B86" s="3">
        <v>44025</v>
      </c>
      <c r="C86" s="3">
        <v>44032</v>
      </c>
      <c r="D86" s="4" t="s">
        <v>62</v>
      </c>
      <c r="E86" s="4" t="s">
        <v>205</v>
      </c>
      <c r="F86" s="2">
        <v>1</v>
      </c>
      <c r="G86" s="11">
        <v>0.375</v>
      </c>
      <c r="H86" s="4" t="s">
        <v>126</v>
      </c>
      <c r="I86" s="4" t="s">
        <v>207</v>
      </c>
      <c r="J86" s="17">
        <f>155+101</f>
        <v>256</v>
      </c>
    </row>
    <row r="87" spans="1:10" x14ac:dyDescent="0.25">
      <c r="A87" s="2" t="s">
        <v>160</v>
      </c>
      <c r="B87" s="3">
        <v>44019</v>
      </c>
      <c r="C87" s="3">
        <v>44020</v>
      </c>
      <c r="D87" s="4" t="s">
        <v>62</v>
      </c>
      <c r="E87" s="4" t="s">
        <v>173</v>
      </c>
      <c r="F87" s="2" t="s">
        <v>191</v>
      </c>
      <c r="G87" s="2" t="s">
        <v>168</v>
      </c>
      <c r="H87" s="4" t="s">
        <v>86</v>
      </c>
      <c r="I87" s="4" t="s">
        <v>87</v>
      </c>
      <c r="J87" s="17">
        <f>419+175</f>
        <v>594</v>
      </c>
    </row>
    <row r="88" spans="1:10" x14ac:dyDescent="0.25">
      <c r="A88" s="2" t="s">
        <v>174</v>
      </c>
      <c r="B88" s="3">
        <v>44035</v>
      </c>
      <c r="C88" s="3">
        <v>44035</v>
      </c>
      <c r="D88" s="4" t="s">
        <v>175</v>
      </c>
      <c r="E88" s="4" t="s">
        <v>176</v>
      </c>
      <c r="F88" s="2" t="s">
        <v>221</v>
      </c>
      <c r="G88" s="2" t="s">
        <v>177</v>
      </c>
      <c r="H88" s="4" t="s">
        <v>118</v>
      </c>
      <c r="I88" s="4" t="s">
        <v>119</v>
      </c>
      <c r="J88" s="17">
        <v>821</v>
      </c>
    </row>
    <row r="89" spans="1:10" x14ac:dyDescent="0.25">
      <c r="A89" s="2" t="s">
        <v>159</v>
      </c>
      <c r="B89" s="3">
        <v>44025</v>
      </c>
      <c r="C89" s="3">
        <v>44038</v>
      </c>
      <c r="D89" s="4" t="s">
        <v>62</v>
      </c>
      <c r="E89" s="4" t="s">
        <v>205</v>
      </c>
      <c r="F89" s="2">
        <v>1</v>
      </c>
      <c r="G89" s="11">
        <v>0.375</v>
      </c>
      <c r="H89" s="4" t="s">
        <v>126</v>
      </c>
      <c r="I89" s="4" t="s">
        <v>208</v>
      </c>
      <c r="J89" s="17">
        <v>404</v>
      </c>
    </row>
    <row r="90" spans="1:10" s="14" customFormat="1" ht="15" customHeight="1" x14ac:dyDescent="0.2">
      <c r="A90" s="27" t="s">
        <v>74</v>
      </c>
      <c r="B90" s="27"/>
      <c r="C90" s="27"/>
      <c r="D90" s="27"/>
      <c r="E90" s="27"/>
      <c r="F90" s="27"/>
      <c r="G90" s="27"/>
      <c r="H90" s="27"/>
      <c r="I90" s="27"/>
      <c r="J90" s="24">
        <f>SUM(J91:J105)</f>
        <v>9325.99</v>
      </c>
    </row>
    <row r="91" spans="1:10" s="14" customFormat="1" ht="12.75" x14ac:dyDescent="0.2">
      <c r="A91" s="2" t="s">
        <v>160</v>
      </c>
      <c r="B91" s="3">
        <v>44047</v>
      </c>
      <c r="C91" s="3">
        <v>44049</v>
      </c>
      <c r="D91" s="4" t="s">
        <v>62</v>
      </c>
      <c r="E91" s="4" t="s">
        <v>115</v>
      </c>
      <c r="F91" s="2" t="s">
        <v>191</v>
      </c>
      <c r="G91" s="2" t="s">
        <v>178</v>
      </c>
      <c r="H91" s="4" t="s">
        <v>12</v>
      </c>
      <c r="I91" s="4" t="s">
        <v>97</v>
      </c>
      <c r="J91" s="17">
        <f>484+67</f>
        <v>551</v>
      </c>
    </row>
    <row r="92" spans="1:10" s="14" customFormat="1" ht="12.75" x14ac:dyDescent="0.2">
      <c r="A92" s="2" t="s">
        <v>159</v>
      </c>
      <c r="B92" s="3">
        <v>44046</v>
      </c>
      <c r="C92" s="3">
        <v>44046</v>
      </c>
      <c r="D92" s="4" t="s">
        <v>62</v>
      </c>
      <c r="E92" s="4" t="s">
        <v>205</v>
      </c>
      <c r="F92" s="2">
        <v>1</v>
      </c>
      <c r="G92" s="11">
        <v>0.39583333333333331</v>
      </c>
      <c r="H92" s="4" t="s">
        <v>126</v>
      </c>
      <c r="I92" s="4" t="s">
        <v>209</v>
      </c>
      <c r="J92" s="17">
        <f>161+101</f>
        <v>262</v>
      </c>
    </row>
    <row r="93" spans="1:10" s="14" customFormat="1" ht="12.75" x14ac:dyDescent="0.2">
      <c r="A93" s="2" t="s">
        <v>159</v>
      </c>
      <c r="B93" s="3">
        <v>44047</v>
      </c>
      <c r="C93" s="3">
        <v>44047</v>
      </c>
      <c r="D93" s="4" t="s">
        <v>62</v>
      </c>
      <c r="E93" s="4" t="s">
        <v>198</v>
      </c>
      <c r="F93" s="2" t="s">
        <v>191</v>
      </c>
      <c r="G93" s="11">
        <v>0.35416666666666669</v>
      </c>
      <c r="H93" s="4" t="s">
        <v>193</v>
      </c>
      <c r="I93" s="4" t="s">
        <v>194</v>
      </c>
      <c r="J93" s="17">
        <v>585</v>
      </c>
    </row>
    <row r="94" spans="1:10" s="14" customFormat="1" ht="12.75" x14ac:dyDescent="0.2">
      <c r="A94" s="2" t="s">
        <v>160</v>
      </c>
      <c r="B94" s="3">
        <v>44047</v>
      </c>
      <c r="C94" s="3">
        <v>44049</v>
      </c>
      <c r="D94" s="4" t="s">
        <v>62</v>
      </c>
      <c r="E94" s="4" t="s">
        <v>179</v>
      </c>
      <c r="F94" s="2" t="s">
        <v>191</v>
      </c>
      <c r="G94" s="2" t="s">
        <v>178</v>
      </c>
      <c r="H94" s="4" t="s">
        <v>146</v>
      </c>
      <c r="I94" s="4" t="s">
        <v>32</v>
      </c>
      <c r="J94" s="17">
        <f>435+89+89</f>
        <v>613</v>
      </c>
    </row>
    <row r="95" spans="1:10" s="14" customFormat="1" ht="12.75" x14ac:dyDescent="0.2">
      <c r="A95" s="2" t="s">
        <v>159</v>
      </c>
      <c r="B95" s="3">
        <v>44047</v>
      </c>
      <c r="C95" s="3">
        <v>44049</v>
      </c>
      <c r="D95" s="4" t="s">
        <v>62</v>
      </c>
      <c r="E95" s="4" t="s">
        <v>180</v>
      </c>
      <c r="F95" s="2" t="s">
        <v>191</v>
      </c>
      <c r="G95" s="2" t="s">
        <v>165</v>
      </c>
      <c r="H95" s="4" t="s">
        <v>38</v>
      </c>
      <c r="I95" s="4" t="s">
        <v>39</v>
      </c>
      <c r="J95" s="17">
        <v>648</v>
      </c>
    </row>
    <row r="96" spans="1:10" s="14" customFormat="1" ht="12.75" x14ac:dyDescent="0.2">
      <c r="A96" s="2" t="s">
        <v>159</v>
      </c>
      <c r="B96" s="3">
        <v>44049</v>
      </c>
      <c r="C96" s="3">
        <v>44050</v>
      </c>
      <c r="D96" s="4" t="s">
        <v>62</v>
      </c>
      <c r="E96" s="4" t="s">
        <v>181</v>
      </c>
      <c r="F96" s="2" t="s">
        <v>196</v>
      </c>
      <c r="G96" s="2" t="s">
        <v>164</v>
      </c>
      <c r="H96" s="4" t="s">
        <v>124</v>
      </c>
      <c r="I96" s="4" t="s">
        <v>125</v>
      </c>
      <c r="J96" s="17">
        <f>612+89+89+101</f>
        <v>891</v>
      </c>
    </row>
    <row r="97" spans="1:10" s="14" customFormat="1" ht="12.75" x14ac:dyDescent="0.2">
      <c r="A97" s="2" t="s">
        <v>159</v>
      </c>
      <c r="B97" s="3">
        <v>44049</v>
      </c>
      <c r="C97" s="3">
        <v>44053</v>
      </c>
      <c r="D97" s="4" t="s">
        <v>62</v>
      </c>
      <c r="E97" s="4" t="s">
        <v>205</v>
      </c>
      <c r="F97" s="2">
        <v>1</v>
      </c>
      <c r="G97" s="11">
        <v>0.375</v>
      </c>
      <c r="H97" s="4" t="s">
        <v>126</v>
      </c>
      <c r="I97" s="4" t="s">
        <v>210</v>
      </c>
      <c r="J97" s="17">
        <f>131+33+101</f>
        <v>265</v>
      </c>
    </row>
    <row r="98" spans="1:10" s="14" customFormat="1" ht="12.75" x14ac:dyDescent="0.2">
      <c r="A98" s="2" t="s">
        <v>160</v>
      </c>
      <c r="B98" s="3">
        <v>44050</v>
      </c>
      <c r="C98" s="3">
        <v>44055</v>
      </c>
      <c r="D98" s="4" t="s">
        <v>62</v>
      </c>
      <c r="E98" s="4" t="s">
        <v>202</v>
      </c>
      <c r="F98" s="2" t="s">
        <v>197</v>
      </c>
      <c r="G98" s="11">
        <v>0.29166666666666669</v>
      </c>
      <c r="H98" s="4" t="s">
        <v>193</v>
      </c>
      <c r="I98" s="4" t="s">
        <v>194</v>
      </c>
      <c r="J98" s="17">
        <f>976+89+89</f>
        <v>1154</v>
      </c>
    </row>
    <row r="99" spans="1:10" s="14" customFormat="1" ht="12.75" x14ac:dyDescent="0.2">
      <c r="A99" s="2" t="s">
        <v>160</v>
      </c>
      <c r="B99" s="3">
        <v>44053</v>
      </c>
      <c r="C99" s="2" t="s">
        <v>182</v>
      </c>
      <c r="D99" s="4" t="s">
        <v>62</v>
      </c>
      <c r="E99" s="4" t="s">
        <v>130</v>
      </c>
      <c r="F99" s="2" t="s">
        <v>196</v>
      </c>
      <c r="G99" s="2" t="s">
        <v>164</v>
      </c>
      <c r="H99" s="15" t="s">
        <v>124</v>
      </c>
      <c r="I99" s="4" t="s">
        <v>125</v>
      </c>
      <c r="J99" s="17">
        <f>549+322+90</f>
        <v>961</v>
      </c>
    </row>
    <row r="100" spans="1:10" s="14" customFormat="1" ht="12.75" x14ac:dyDescent="0.2">
      <c r="A100" s="2" t="s">
        <v>159</v>
      </c>
      <c r="B100" s="3">
        <v>44053</v>
      </c>
      <c r="C100" s="3">
        <v>44054</v>
      </c>
      <c r="D100" s="4" t="s">
        <v>62</v>
      </c>
      <c r="E100" s="4" t="s">
        <v>130</v>
      </c>
      <c r="F100" s="2" t="s">
        <v>197</v>
      </c>
      <c r="G100" s="2" t="s">
        <v>183</v>
      </c>
      <c r="H100" s="4" t="s">
        <v>184</v>
      </c>
      <c r="I100" s="4" t="s">
        <v>185</v>
      </c>
      <c r="J100" s="17">
        <f>1015+118</f>
        <v>1133</v>
      </c>
    </row>
    <row r="101" spans="1:10" s="14" customFormat="1" ht="12.75" x14ac:dyDescent="0.2">
      <c r="A101" s="2" t="s">
        <v>159</v>
      </c>
      <c r="B101" s="3">
        <v>44057</v>
      </c>
      <c r="C101" s="3">
        <v>44060</v>
      </c>
      <c r="D101" s="4" t="s">
        <v>62</v>
      </c>
      <c r="E101" s="4" t="s">
        <v>205</v>
      </c>
      <c r="F101" s="2">
        <v>1</v>
      </c>
      <c r="G101" s="11">
        <v>0.375</v>
      </c>
      <c r="H101" s="4" t="s">
        <v>126</v>
      </c>
      <c r="I101" s="4" t="s">
        <v>211</v>
      </c>
      <c r="J101" s="17">
        <f>150+135</f>
        <v>285</v>
      </c>
    </row>
    <row r="102" spans="1:10" s="14" customFormat="1" ht="12.75" x14ac:dyDescent="0.2">
      <c r="A102" s="2" t="s">
        <v>159</v>
      </c>
      <c r="B102" s="3">
        <v>44054</v>
      </c>
      <c r="C102" s="3">
        <v>44061</v>
      </c>
      <c r="D102" s="4" t="s">
        <v>62</v>
      </c>
      <c r="E102" s="4" t="s">
        <v>203</v>
      </c>
      <c r="F102" s="2" t="s">
        <v>191</v>
      </c>
      <c r="G102" s="11">
        <v>0.41666666666666669</v>
      </c>
      <c r="H102" s="4" t="s">
        <v>204</v>
      </c>
      <c r="I102" s="4" t="s">
        <v>32</v>
      </c>
      <c r="J102" s="17">
        <f>496+30</f>
        <v>526</v>
      </c>
    </row>
    <row r="103" spans="1:10" s="14" customFormat="1" ht="12.75" x14ac:dyDescent="0.2">
      <c r="A103" s="2" t="s">
        <v>159</v>
      </c>
      <c r="B103" s="3">
        <v>44064</v>
      </c>
      <c r="C103" s="3">
        <v>44067</v>
      </c>
      <c r="D103" s="4" t="s">
        <v>62</v>
      </c>
      <c r="E103" s="4" t="s">
        <v>205</v>
      </c>
      <c r="F103" s="2">
        <v>1</v>
      </c>
      <c r="G103" s="11">
        <v>0.375</v>
      </c>
      <c r="H103" s="4" t="s">
        <v>126</v>
      </c>
      <c r="I103" s="4" t="s">
        <v>212</v>
      </c>
      <c r="J103" s="17">
        <v>279.99</v>
      </c>
    </row>
    <row r="104" spans="1:10" s="14" customFormat="1" ht="12.75" x14ac:dyDescent="0.2">
      <c r="A104" s="2" t="s">
        <v>159</v>
      </c>
      <c r="B104" s="3">
        <v>39687</v>
      </c>
      <c r="C104" s="3">
        <v>44070</v>
      </c>
      <c r="D104" s="4" t="s">
        <v>62</v>
      </c>
      <c r="E104" s="4" t="s">
        <v>35</v>
      </c>
      <c r="F104" s="2" t="s">
        <v>221</v>
      </c>
      <c r="G104" s="11">
        <v>0.33333333333333331</v>
      </c>
      <c r="H104" s="4" t="s">
        <v>218</v>
      </c>
      <c r="I104" s="4" t="s">
        <v>218</v>
      </c>
      <c r="J104" s="17">
        <f>686+221</f>
        <v>907</v>
      </c>
    </row>
    <row r="105" spans="1:10" s="14" customFormat="1" ht="12.75" x14ac:dyDescent="0.2">
      <c r="A105" s="2" t="s">
        <v>159</v>
      </c>
      <c r="B105" s="3">
        <v>44071</v>
      </c>
      <c r="C105" s="3">
        <v>44074</v>
      </c>
      <c r="D105" s="4" t="s">
        <v>62</v>
      </c>
      <c r="E105" s="4" t="s">
        <v>205</v>
      </c>
      <c r="F105" s="2">
        <v>1</v>
      </c>
      <c r="G105" s="11">
        <v>0.375</v>
      </c>
      <c r="H105" s="4" t="s">
        <v>126</v>
      </c>
      <c r="I105" s="4" t="s">
        <v>213</v>
      </c>
      <c r="J105" s="17">
        <v>265</v>
      </c>
    </row>
    <row r="106" spans="1:10" s="14" customFormat="1" ht="15" customHeight="1" x14ac:dyDescent="0.2">
      <c r="A106" s="27" t="s">
        <v>75</v>
      </c>
      <c r="B106" s="27"/>
      <c r="C106" s="27"/>
      <c r="D106" s="27"/>
      <c r="E106" s="27"/>
      <c r="F106" s="27"/>
      <c r="G106" s="27"/>
      <c r="H106" s="27"/>
      <c r="I106" s="27"/>
      <c r="J106" s="24">
        <f>SUM(J107:J117)</f>
        <v>8014.97</v>
      </c>
    </row>
    <row r="107" spans="1:10" s="14" customFormat="1" ht="12.75" x14ac:dyDescent="0.2">
      <c r="A107" s="2" t="s">
        <v>160</v>
      </c>
      <c r="B107" s="3">
        <v>44078</v>
      </c>
      <c r="C107" s="3">
        <v>44081</v>
      </c>
      <c r="D107" s="4" t="s">
        <v>42</v>
      </c>
      <c r="E107" s="4" t="s">
        <v>186</v>
      </c>
      <c r="F107" s="2" t="s">
        <v>199</v>
      </c>
      <c r="G107" s="2" t="s">
        <v>187</v>
      </c>
      <c r="H107" s="4" t="s">
        <v>150</v>
      </c>
      <c r="I107" s="4" t="s">
        <v>87</v>
      </c>
      <c r="J107" s="17">
        <f>1833+90+90+169</f>
        <v>2182</v>
      </c>
    </row>
    <row r="108" spans="1:10" s="14" customFormat="1" ht="12.75" x14ac:dyDescent="0.2">
      <c r="A108" s="2" t="s">
        <v>159</v>
      </c>
      <c r="B108" s="3">
        <v>44078</v>
      </c>
      <c r="C108" s="3">
        <v>44079</v>
      </c>
      <c r="D108" s="4" t="s">
        <v>62</v>
      </c>
      <c r="E108" s="4" t="s">
        <v>192</v>
      </c>
      <c r="F108" s="2" t="s">
        <v>191</v>
      </c>
      <c r="G108" s="11">
        <v>0.35416666666666669</v>
      </c>
      <c r="H108" s="4" t="s">
        <v>193</v>
      </c>
      <c r="I108" s="4" t="s">
        <v>194</v>
      </c>
      <c r="J108" s="17">
        <v>620</v>
      </c>
    </row>
    <row r="109" spans="1:10" s="14" customFormat="1" ht="12.75" x14ac:dyDescent="0.2">
      <c r="A109" s="2" t="s">
        <v>159</v>
      </c>
      <c r="B109" s="3">
        <v>44078</v>
      </c>
      <c r="C109" s="3">
        <v>44081</v>
      </c>
      <c r="D109" s="4" t="s">
        <v>62</v>
      </c>
      <c r="E109" s="4" t="s">
        <v>188</v>
      </c>
      <c r="F109" s="2" t="s">
        <v>191</v>
      </c>
      <c r="G109" s="2" t="s">
        <v>189</v>
      </c>
      <c r="H109" s="4" t="s">
        <v>17</v>
      </c>
      <c r="I109" s="4" t="s">
        <v>190</v>
      </c>
      <c r="J109" s="17">
        <v>688</v>
      </c>
    </row>
    <row r="110" spans="1:10" s="14" customFormat="1" ht="12.75" x14ac:dyDescent="0.2">
      <c r="A110" s="2" t="s">
        <v>159</v>
      </c>
      <c r="B110" s="3">
        <v>44082</v>
      </c>
      <c r="C110" s="3">
        <v>44083</v>
      </c>
      <c r="D110" s="4" t="s">
        <v>62</v>
      </c>
      <c r="E110" s="4" t="s">
        <v>188</v>
      </c>
      <c r="F110" s="2" t="s">
        <v>191</v>
      </c>
      <c r="G110" s="2" t="s">
        <v>183</v>
      </c>
      <c r="H110" s="4" t="s">
        <v>17</v>
      </c>
      <c r="I110" s="4" t="s">
        <v>190</v>
      </c>
      <c r="J110" s="17">
        <f>469.87+89+89+33</f>
        <v>680.87</v>
      </c>
    </row>
    <row r="111" spans="1:10" s="14" customFormat="1" ht="12.75" x14ac:dyDescent="0.2">
      <c r="A111" s="2" t="s">
        <v>160</v>
      </c>
      <c r="B111" s="3">
        <v>44082</v>
      </c>
      <c r="C111" s="3">
        <v>44086</v>
      </c>
      <c r="D111" s="4" t="s">
        <v>62</v>
      </c>
      <c r="E111" s="4" t="s">
        <v>115</v>
      </c>
      <c r="F111" s="2" t="s">
        <v>191</v>
      </c>
      <c r="G111" s="2" t="s">
        <v>165</v>
      </c>
      <c r="H111" s="4" t="s">
        <v>12</v>
      </c>
      <c r="I111" s="4" t="s">
        <v>97</v>
      </c>
      <c r="J111" s="17">
        <v>659</v>
      </c>
    </row>
    <row r="112" spans="1:10" s="14" customFormat="1" ht="12.75" x14ac:dyDescent="0.2">
      <c r="A112" s="2" t="s">
        <v>159</v>
      </c>
      <c r="B112" s="3">
        <v>44083</v>
      </c>
      <c r="C112" s="3">
        <v>44086</v>
      </c>
      <c r="D112" s="4" t="s">
        <v>62</v>
      </c>
      <c r="E112" s="4" t="s">
        <v>180</v>
      </c>
      <c r="F112" s="2" t="s">
        <v>191</v>
      </c>
      <c r="G112" s="2" t="s">
        <v>165</v>
      </c>
      <c r="H112" s="4" t="s">
        <v>38</v>
      </c>
      <c r="I112" s="4" t="s">
        <v>39</v>
      </c>
      <c r="J112" s="17">
        <f>389+229+33</f>
        <v>651</v>
      </c>
    </row>
    <row r="113" spans="1:11" s="14" customFormat="1" ht="12.75" x14ac:dyDescent="0.2">
      <c r="A113" s="2" t="s">
        <v>159</v>
      </c>
      <c r="B113" s="3">
        <v>44083</v>
      </c>
      <c r="C113" s="3" t="s">
        <v>214</v>
      </c>
      <c r="D113" s="4" t="s">
        <v>62</v>
      </c>
      <c r="E113" s="4" t="s">
        <v>205</v>
      </c>
      <c r="F113" s="2">
        <v>1</v>
      </c>
      <c r="G113" s="11">
        <v>0.375</v>
      </c>
      <c r="H113" s="4" t="s">
        <v>126</v>
      </c>
      <c r="I113" s="4" t="s">
        <v>215</v>
      </c>
      <c r="J113" s="17">
        <f>135+140</f>
        <v>275</v>
      </c>
    </row>
    <row r="114" spans="1:11" s="14" customFormat="1" ht="12.75" x14ac:dyDescent="0.2">
      <c r="A114" s="2" t="s">
        <v>159</v>
      </c>
      <c r="B114" s="3">
        <v>44080</v>
      </c>
      <c r="C114" s="3">
        <v>44093</v>
      </c>
      <c r="D114" s="4" t="s">
        <v>62</v>
      </c>
      <c r="E114" s="4" t="s">
        <v>205</v>
      </c>
      <c r="F114" s="2">
        <v>1</v>
      </c>
      <c r="G114" s="11">
        <v>0.39583333333333331</v>
      </c>
      <c r="H114" s="4" t="s">
        <v>126</v>
      </c>
      <c r="I114" s="4" t="s">
        <v>216</v>
      </c>
      <c r="J114" s="17">
        <f>179+90</f>
        <v>269</v>
      </c>
    </row>
    <row r="115" spans="1:11" s="14" customFormat="1" ht="12.75" x14ac:dyDescent="0.2">
      <c r="A115" s="2" t="s">
        <v>159</v>
      </c>
      <c r="B115" s="3">
        <v>44083</v>
      </c>
      <c r="C115" s="3">
        <v>44101</v>
      </c>
      <c r="D115" s="4" t="s">
        <v>62</v>
      </c>
      <c r="E115" s="4" t="s">
        <v>195</v>
      </c>
      <c r="F115" s="2" t="s">
        <v>196</v>
      </c>
      <c r="G115" s="11">
        <v>0.33333333333333331</v>
      </c>
      <c r="H115" s="4" t="s">
        <v>124</v>
      </c>
      <c r="I115" s="4" t="s">
        <v>22</v>
      </c>
      <c r="J115" s="17">
        <f>587.5+150</f>
        <v>737.5</v>
      </c>
    </row>
    <row r="116" spans="1:11" s="14" customFormat="1" ht="12.75" x14ac:dyDescent="0.2">
      <c r="A116" s="2" t="s">
        <v>159</v>
      </c>
      <c r="B116" s="3">
        <v>44097</v>
      </c>
      <c r="C116" s="3">
        <v>44100</v>
      </c>
      <c r="D116" s="4" t="s">
        <v>62</v>
      </c>
      <c r="E116" s="4" t="s">
        <v>205</v>
      </c>
      <c r="F116" s="2">
        <v>1</v>
      </c>
      <c r="G116" s="11">
        <v>0.375</v>
      </c>
      <c r="H116" s="4" t="s">
        <v>126</v>
      </c>
      <c r="I116" s="4" t="s">
        <v>217</v>
      </c>
      <c r="J116" s="17">
        <f>204+90</f>
        <v>294</v>
      </c>
    </row>
    <row r="117" spans="1:11" s="14" customFormat="1" ht="12.75" x14ac:dyDescent="0.2">
      <c r="A117" s="2" t="s">
        <v>160</v>
      </c>
      <c r="B117" s="3">
        <v>44099</v>
      </c>
      <c r="C117" s="3">
        <v>44102</v>
      </c>
      <c r="D117" s="4" t="s">
        <v>62</v>
      </c>
      <c r="E117" s="4" t="s">
        <v>138</v>
      </c>
      <c r="F117" s="2" t="s">
        <v>196</v>
      </c>
      <c r="G117" s="2" t="s">
        <v>168</v>
      </c>
      <c r="H117" s="4" t="s">
        <v>23</v>
      </c>
      <c r="I117" s="4" t="s">
        <v>78</v>
      </c>
      <c r="J117" s="17">
        <v>958.6</v>
      </c>
    </row>
    <row r="118" spans="1:11" x14ac:dyDescent="0.25">
      <c r="D118" s="1"/>
      <c r="E118" s="1"/>
    </row>
    <row r="119" spans="1:11" ht="15" customHeight="1" x14ac:dyDescent="0.25">
      <c r="D119" s="1"/>
      <c r="E119" s="1"/>
      <c r="H119" s="1"/>
      <c r="I119" s="1"/>
      <c r="J119" s="1"/>
      <c r="K119" s="1"/>
    </row>
    <row r="120" spans="1:11" ht="15" customHeight="1" x14ac:dyDescent="0.25">
      <c r="D120" s="1"/>
      <c r="E120" s="1"/>
      <c r="H120" s="1"/>
      <c r="I120" s="1"/>
      <c r="J120" s="1"/>
      <c r="K120" s="1"/>
    </row>
    <row r="121" spans="1:11" ht="15" customHeight="1" x14ac:dyDescent="0.25">
      <c r="D121" s="1"/>
      <c r="E121" s="1"/>
      <c r="H121" s="1"/>
      <c r="I121" s="1"/>
      <c r="J121" s="1"/>
      <c r="K121" s="1"/>
    </row>
  </sheetData>
  <mergeCells count="16">
    <mergeCell ref="A52:I52"/>
    <mergeCell ref="A60:I60"/>
    <mergeCell ref="A2:J2"/>
    <mergeCell ref="A1:J1"/>
    <mergeCell ref="A4:J4"/>
    <mergeCell ref="A40:I40"/>
    <mergeCell ref="A23:I23"/>
    <mergeCell ref="A30:I30"/>
    <mergeCell ref="A39:J39"/>
    <mergeCell ref="A5:I5"/>
    <mergeCell ref="A90:I90"/>
    <mergeCell ref="A106:I106"/>
    <mergeCell ref="A68:I68"/>
    <mergeCell ref="A70:I70"/>
    <mergeCell ref="A74:I74"/>
    <mergeCell ref="A79:I79"/>
  </mergeCells>
  <pageMargins left="0.70866141732283472" right="0.70866141732283472" top="0.74803149606299213" bottom="0.74803149606299213" header="0.31496062992125984" footer="0.31496062992125984"/>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Gilberto</dc:creator>
  <cp:lastModifiedBy>Transparencia</cp:lastModifiedBy>
  <cp:lastPrinted>2020-11-11T16:25:34Z</cp:lastPrinted>
  <dcterms:created xsi:type="dcterms:W3CDTF">2019-10-17T15:08:40Z</dcterms:created>
  <dcterms:modified xsi:type="dcterms:W3CDTF">2020-12-02T15:38:12Z</dcterms:modified>
</cp:coreProperties>
</file>